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2" yWindow="-122" windowWidth="21467" windowHeight="12162"/>
  </bookViews>
  <sheets>
    <sheet name="01.04.2024 7-45" sheetId="1" r:id="rId1"/>
  </sheets>
  <definedNames>
    <definedName name="_xlnm.Print_Area" localSheetId="0">'01.04.2024 7-45'!$A$1:$V$42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H21" i="1"/>
  <c r="H23" i="1"/>
  <c r="H24" i="1"/>
  <c r="H25" i="1"/>
  <c r="H26" i="1"/>
  <c r="H27" i="1"/>
  <c r="H28" i="1"/>
  <c r="P16" i="1"/>
  <c r="N16" i="1"/>
  <c r="P29" i="1"/>
  <c r="G46" i="1" l="1"/>
  <c r="E46" i="1"/>
  <c r="L46" i="1" s="1"/>
  <c r="M46" i="1" s="1"/>
  <c r="G45" i="1"/>
  <c r="D44" i="1"/>
  <c r="C39" i="1"/>
  <c r="C38" i="1"/>
  <c r="C37" i="1"/>
  <c r="C36" i="1"/>
  <c r="C35" i="1"/>
  <c r="C34" i="1"/>
  <c r="C33" i="1"/>
  <c r="C32" i="1"/>
  <c r="C31" i="1"/>
  <c r="C30" i="1"/>
  <c r="C29" i="1"/>
  <c r="V28" i="1"/>
  <c r="T27" i="1" s="1"/>
  <c r="V27" i="1" s="1"/>
  <c r="T26" i="1" s="1"/>
  <c r="V26" i="1" s="1"/>
  <c r="T25" i="1" s="1"/>
  <c r="V25" i="1" s="1"/>
  <c r="T24" i="1" s="1"/>
  <c r="V24" i="1" s="1"/>
  <c r="T23" i="1" s="1"/>
  <c r="V23" i="1" s="1"/>
  <c r="T22" i="1" s="1"/>
  <c r="V22" i="1" s="1"/>
  <c r="T21" i="1" s="1"/>
  <c r="V21" i="1" s="1"/>
  <c r="T20" i="1" s="1"/>
  <c r="V20" i="1" s="1"/>
  <c r="T28" i="1"/>
  <c r="N28" i="1"/>
  <c r="P28" i="1" s="1"/>
  <c r="N27" i="1" s="1"/>
  <c r="P27" i="1" s="1"/>
  <c r="N26" i="1" s="1"/>
  <c r="P26" i="1" s="1"/>
  <c r="N25" i="1" s="1"/>
  <c r="P25" i="1" s="1"/>
  <c r="N24" i="1" s="1"/>
  <c r="P24" i="1" s="1"/>
  <c r="N23" i="1" s="1"/>
  <c r="P23" i="1" s="1"/>
  <c r="N22" i="1" s="1"/>
  <c r="P22" i="1" s="1"/>
  <c r="N21" i="1" s="1"/>
  <c r="P21" i="1" s="1"/>
  <c r="N20" i="1" s="1"/>
  <c r="P20" i="1" s="1"/>
  <c r="C28" i="1"/>
  <c r="C27" i="1"/>
  <c r="C26" i="1"/>
  <c r="C25" i="1"/>
  <c r="C24" i="1"/>
  <c r="C23" i="1"/>
  <c r="C22" i="1"/>
  <c r="C21" i="1"/>
  <c r="C20" i="1"/>
  <c r="C19" i="1"/>
  <c r="C18" i="1"/>
  <c r="C17" i="1"/>
  <c r="Q16" i="1"/>
  <c r="S16" i="1" s="1"/>
  <c r="Q20" i="1" s="1"/>
  <c r="S20" i="1" s="1"/>
  <c r="Q21" i="1" s="1"/>
  <c r="S21" i="1" s="1"/>
  <c r="Q22" i="1" s="1"/>
  <c r="S22" i="1" s="1"/>
  <c r="Q23" i="1" s="1"/>
  <c r="S23" i="1" s="1"/>
  <c r="Q24" i="1" s="1"/>
  <c r="S24" i="1" s="1"/>
  <c r="Q25" i="1" s="1"/>
  <c r="S25" i="1" s="1"/>
  <c r="Q26" i="1" s="1"/>
  <c r="S26" i="1" s="1"/>
  <c r="Q27" i="1" s="1"/>
  <c r="S27" i="1" s="1"/>
  <c r="Q28" i="1" s="1"/>
  <c r="K16" i="1"/>
  <c r="M16" i="1" s="1"/>
  <c r="K20" i="1" s="1"/>
  <c r="M20" i="1" s="1"/>
  <c r="K21" i="1" s="1"/>
  <c r="M21" i="1" s="1"/>
  <c r="K22" i="1" s="1"/>
  <c r="M22" i="1" s="1"/>
  <c r="K23" i="1" s="1"/>
  <c r="M23" i="1" s="1"/>
  <c r="K24" i="1" s="1"/>
  <c r="M24" i="1" s="1"/>
  <c r="K25" i="1" s="1"/>
  <c r="M25" i="1" s="1"/>
  <c r="K26" i="1" s="1"/>
  <c r="M26" i="1" s="1"/>
  <c r="K27" i="1" s="1"/>
  <c r="M27" i="1" s="1"/>
  <c r="K28" i="1" s="1"/>
  <c r="M28" i="1" s="1"/>
  <c r="K29" i="1" s="1"/>
  <c r="M29" i="1" s="1"/>
  <c r="K30" i="1" s="1"/>
  <c r="M30" i="1" s="1"/>
  <c r="K31" i="1" s="1"/>
  <c r="M31" i="1" s="1"/>
  <c r="K32" i="1" s="1"/>
  <c r="M32" i="1" s="1"/>
  <c r="K33" i="1" s="1"/>
  <c r="M33" i="1" s="1"/>
  <c r="K34" i="1" s="1"/>
  <c r="M34" i="1" s="1"/>
  <c r="K35" i="1" s="1"/>
  <c r="M35" i="1" s="1"/>
  <c r="K36" i="1" s="1"/>
  <c r="M36" i="1" s="1"/>
  <c r="K37" i="1" s="1"/>
  <c r="M37" i="1" s="1"/>
  <c r="K38" i="1" s="1"/>
  <c r="M38" i="1" s="1"/>
  <c r="K39" i="1" s="1"/>
  <c r="E16" i="1"/>
  <c r="G16" i="1" s="1"/>
  <c r="E20" i="1" s="1"/>
  <c r="G20" i="1" s="1"/>
  <c r="E21" i="1" s="1"/>
  <c r="G21" i="1" s="1"/>
  <c r="E22" i="1" s="1"/>
  <c r="G22" i="1" s="1"/>
  <c r="E23" i="1" s="1"/>
  <c r="G23" i="1" s="1"/>
  <c r="E24" i="1" s="1"/>
  <c r="G24" i="1" s="1"/>
  <c r="E25" i="1" s="1"/>
  <c r="G25" i="1" s="1"/>
  <c r="E26" i="1" s="1"/>
  <c r="G26" i="1" s="1"/>
  <c r="E27" i="1" s="1"/>
  <c r="G27" i="1" s="1"/>
  <c r="E28" i="1" s="1"/>
  <c r="G28" i="1" s="1"/>
  <c r="E29" i="1" s="1"/>
  <c r="G29" i="1" s="1"/>
  <c r="E30" i="1" s="1"/>
  <c r="G30" i="1" s="1"/>
  <c r="E31" i="1" s="1"/>
  <c r="G31" i="1" s="1"/>
  <c r="E32" i="1" s="1"/>
  <c r="G32" i="1" s="1"/>
  <c r="E33" i="1" s="1"/>
  <c r="G33" i="1" s="1"/>
  <c r="E34" i="1" s="1"/>
  <c r="G34" i="1" s="1"/>
  <c r="E35" i="1" s="1"/>
  <c r="G35" i="1" s="1"/>
  <c r="E36" i="1" s="1"/>
  <c r="G36" i="1" s="1"/>
  <c r="E37" i="1" s="1"/>
  <c r="G37" i="1" s="1"/>
  <c r="E38" i="1" s="1"/>
  <c r="G38" i="1" s="1"/>
  <c r="E39" i="1" s="1"/>
  <c r="C16" i="1"/>
  <c r="C15" i="1"/>
  <c r="C14" i="1"/>
  <c r="C13" i="1"/>
  <c r="C12" i="1"/>
  <c r="S28" i="1" l="1"/>
  <c r="Q29" i="1" s="1"/>
  <c r="S29" i="1" s="1"/>
  <c r="Q30" i="1" s="1"/>
  <c r="S30" i="1" s="1"/>
  <c r="Q31" i="1" s="1"/>
  <c r="S31" i="1" s="1"/>
  <c r="Q32" i="1" s="1"/>
  <c r="S32" i="1" s="1"/>
  <c r="Q33" i="1" s="1"/>
  <c r="S33" i="1" s="1"/>
  <c r="Q34" i="1" s="1"/>
  <c r="S34" i="1" s="1"/>
  <c r="Q35" i="1" s="1"/>
  <c r="S35" i="1" s="1"/>
  <c r="Q36" i="1" s="1"/>
  <c r="S36" i="1" s="1"/>
  <c r="Q37" i="1" s="1"/>
  <c r="S37" i="1" s="1"/>
  <c r="Q38" i="1" s="1"/>
  <c r="S38" i="1" s="1"/>
  <c r="J28" i="1"/>
  <c r="J27" i="1" s="1"/>
  <c r="J26" i="1" s="1"/>
  <c r="J25" i="1" s="1"/>
  <c r="J24" i="1" s="1"/>
  <c r="J23" i="1" s="1"/>
  <c r="J22" i="1" l="1"/>
  <c r="H22" i="1"/>
  <c r="J21" i="1" l="1"/>
  <c r="J20" i="1" l="1"/>
</calcChain>
</file>

<file path=xl/sharedStrings.xml><?xml version="1.0" encoding="utf-8"?>
<sst xmlns="http://schemas.openxmlformats.org/spreadsheetml/2006/main" count="117" uniqueCount="54">
  <si>
    <t xml:space="preserve">РАСПИСАНИЕ  ДВИЖЕНИЯ </t>
  </si>
  <si>
    <r>
      <rPr>
        <sz val="12"/>
        <color theme="1"/>
        <rFont val="Times New Roman"/>
        <family val="1"/>
        <charset val="204"/>
      </rPr>
      <t>автобуса  пригородного регулярного маршрута</t>
    </r>
    <r>
      <rPr>
        <sz val="14"/>
        <color theme="1"/>
        <rFont val="Times New Roman"/>
        <family val="1"/>
        <charset val="204"/>
      </rPr>
      <t xml:space="preserve">  № 277 </t>
    </r>
    <r>
      <rPr>
        <b/>
        <sz val="14"/>
        <color indexed="8"/>
        <rFont val="Times New Roman"/>
        <family val="1"/>
        <charset val="204"/>
      </rPr>
      <t xml:space="preserve">«Брест - Великорита через Пожежин»            </t>
    </r>
  </si>
  <si>
    <t>Вводится с "1" апреля 2024 года</t>
  </si>
  <si>
    <t>Наименование и вид маршрута</t>
  </si>
  <si>
    <t>Перевозчики</t>
  </si>
  <si>
    <t>Марка автобуса</t>
  </si>
  <si>
    <t>код</t>
  </si>
  <si>
    <t>Протяженность, км</t>
  </si>
  <si>
    <t>Периодичность</t>
  </si>
  <si>
    <t>"Брест-Великорита ч/з Пожежин" обычный</t>
  </si>
  <si>
    <t>Коммунальное унитарное предприятие «Брестский общественный транспорт»</t>
  </si>
  <si>
    <t xml:space="preserve">Радзiмiч 25 п.м. </t>
  </si>
  <si>
    <t>Наименование остановочных пунктов</t>
  </si>
  <si>
    <t xml:space="preserve">Протяженность, км </t>
  </si>
  <si>
    <t>Время движения, мин</t>
  </si>
  <si>
    <t>рейс 1</t>
  </si>
  <si>
    <t>рейс 2</t>
  </si>
  <si>
    <t>рейс 3</t>
  </si>
  <si>
    <t>рейс 4</t>
  </si>
  <si>
    <t>от начального пункта</t>
  </si>
  <si>
    <t>между пунктами</t>
  </si>
  <si>
    <t>прибытие</t>
  </si>
  <si>
    <t>стоянка</t>
  </si>
  <si>
    <t>отправление</t>
  </si>
  <si>
    <t>АВ Брест</t>
  </si>
  <si>
    <t>Университет ПТ</t>
  </si>
  <si>
    <t>бульвар Космонавтов ПТ</t>
  </si>
  <si>
    <t>-</t>
  </si>
  <si>
    <t>Б.Шевченко ПТ</t>
  </si>
  <si>
    <t>мкр-н Южный ПТ</t>
  </si>
  <si>
    <t>Ковельская ПТ</t>
  </si>
  <si>
    <t>с/т "Южное-1"</t>
  </si>
  <si>
    <t>с/т "Южное-2"</t>
  </si>
  <si>
    <t>Светлячок п.т.</t>
  </si>
  <si>
    <t>пов. на с/т "Жемчужина"</t>
  </si>
  <si>
    <t>с/т "Берёзовая роща"</t>
  </si>
  <si>
    <t>Мухавец-2 ПТ</t>
  </si>
  <si>
    <t>Мухавец</t>
  </si>
  <si>
    <t>Романовские хутора</t>
  </si>
  <si>
    <t>Каменная-1</t>
  </si>
  <si>
    <t>Каменная-2</t>
  </si>
  <si>
    <t>Лазы</t>
  </si>
  <si>
    <t>20-й км</t>
  </si>
  <si>
    <t>пов. на Закрутин</t>
  </si>
  <si>
    <t>Пожежин-1</t>
  </si>
  <si>
    <t>Пожежин-2</t>
  </si>
  <si>
    <t>Масевичи</t>
  </si>
  <si>
    <t>Лешница</t>
  </si>
  <si>
    <t>Великорита</t>
  </si>
  <si>
    <t>Великорита-2</t>
  </si>
  <si>
    <t>рейс 5</t>
  </si>
  <si>
    <t>рейс 6</t>
  </si>
  <si>
    <t>07:45(9:09)-3  08:45(10:09)-6,7 15:40(17:04) - 3,6,7</t>
  </si>
  <si>
    <t xml:space="preserve">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</si>
</sst>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h:mm;"/>
  </numFmts>
  <fonts count="23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2"/>
      <color theme="3"/>
      <name val="Times New Roman"/>
      <family val="1"/>
      <charset val="204"/>
    </font>
    <font>
      <b/>
      <i/>
      <sz val="12"/>
      <color rgb="FF538DD5"/>
      <name val="Times New Roman"/>
      <family val="1"/>
      <charset val="204"/>
    </font>
    <font>
      <i/>
      <sz val="12"/>
      <color rgb="FF538DD5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164" fontId="13" fillId="0" borderId="5" xfId="0" applyNumberFormat="1" applyFont="1" applyBorder="1" applyAlignment="1">
      <alignment horizontal="center" vertical="top" wrapText="1"/>
    </xf>
    <xf numFmtId="164" fontId="14" fillId="0" borderId="7" xfId="0" applyNumberFormat="1" applyFont="1" applyBorder="1" applyAlignment="1">
      <alignment horizontal="center" vertical="top" wrapText="1"/>
    </xf>
    <xf numFmtId="165" fontId="15" fillId="0" borderId="11" xfId="0" applyNumberFormat="1" applyFont="1" applyBorder="1" applyAlignment="1">
      <alignment horizontal="center" vertical="top" wrapText="1"/>
    </xf>
    <xf numFmtId="165" fontId="14" fillId="0" borderId="6" xfId="0" applyNumberFormat="1" applyFont="1" applyBorder="1" applyAlignment="1">
      <alignment horizontal="center" vertical="center" wrapText="1"/>
    </xf>
    <xf numFmtId="165" fontId="14" fillId="0" borderId="7" xfId="0" applyNumberFormat="1" applyFont="1" applyBorder="1" applyAlignment="1">
      <alignment horizontal="center" vertical="top" wrapText="1"/>
    </xf>
    <xf numFmtId="165" fontId="13" fillId="0" borderId="11" xfId="0" applyNumberFormat="1" applyFont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top" wrapText="1"/>
    </xf>
    <xf numFmtId="165" fontId="13" fillId="0" borderId="8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164" fontId="17" fillId="0" borderId="26" xfId="0" applyNumberFormat="1" applyFont="1" applyBorder="1" applyAlignment="1">
      <alignment horizontal="center" vertical="top" wrapText="1"/>
    </xf>
    <xf numFmtId="164" fontId="18" fillId="0" borderId="27" xfId="0" applyNumberFormat="1" applyFont="1" applyBorder="1" applyAlignment="1">
      <alignment horizontal="center" vertical="top" wrapText="1"/>
    </xf>
    <xf numFmtId="165" fontId="15" fillId="0" borderId="28" xfId="0" applyNumberFormat="1" applyFont="1" applyBorder="1" applyAlignment="1">
      <alignment horizontal="center" vertical="top" wrapText="1"/>
    </xf>
    <xf numFmtId="165" fontId="14" fillId="0" borderId="29" xfId="0" applyNumberFormat="1" applyFont="1" applyBorder="1" applyAlignment="1">
      <alignment horizontal="center" vertical="center" wrapText="1"/>
    </xf>
    <xf numFmtId="165" fontId="14" fillId="0" borderId="30" xfId="0" applyNumberFormat="1" applyFont="1" applyBorder="1" applyAlignment="1">
      <alignment horizontal="center" vertical="top" wrapText="1"/>
    </xf>
    <xf numFmtId="165" fontId="13" fillId="0" borderId="28" xfId="0" applyNumberFormat="1" applyFont="1" applyBorder="1" applyAlignment="1">
      <alignment horizontal="center" vertical="center" wrapText="1"/>
    </xf>
    <xf numFmtId="165" fontId="14" fillId="0" borderId="26" xfId="0" applyNumberFormat="1" applyFont="1" applyBorder="1" applyAlignment="1">
      <alignment horizontal="center" vertical="center" wrapText="1"/>
    </xf>
    <xf numFmtId="165" fontId="13" fillId="0" borderId="30" xfId="0" applyNumberFormat="1" applyFont="1" applyBorder="1" applyAlignment="1">
      <alignment horizontal="center" vertical="top" wrapText="1"/>
    </xf>
    <xf numFmtId="165" fontId="13" fillId="0" borderId="31" xfId="0" applyNumberFormat="1" applyFont="1" applyBorder="1" applyAlignment="1">
      <alignment horizontal="center" vertical="center" wrapText="1"/>
    </xf>
    <xf numFmtId="0" fontId="16" fillId="0" borderId="32" xfId="0" applyFont="1" applyBorder="1" applyAlignment="1">
      <alignment horizontal="justify" vertical="top" wrapText="1"/>
    </xf>
    <xf numFmtId="164" fontId="17" fillId="0" borderId="33" xfId="0" applyNumberFormat="1" applyFont="1" applyBorder="1" applyAlignment="1">
      <alignment horizontal="center" vertical="top" wrapText="1"/>
    </xf>
    <xf numFmtId="165" fontId="15" fillId="0" borderId="34" xfId="0" applyNumberFormat="1" applyFont="1" applyBorder="1" applyAlignment="1">
      <alignment horizontal="center" vertical="top" wrapText="1"/>
    </xf>
    <xf numFmtId="165" fontId="14" fillId="0" borderId="35" xfId="0" applyNumberFormat="1" applyFont="1" applyBorder="1" applyAlignment="1">
      <alignment horizontal="center" vertical="top" wrapText="1"/>
    </xf>
    <xf numFmtId="165" fontId="14" fillId="0" borderId="27" xfId="0" applyNumberFormat="1" applyFont="1" applyBorder="1" applyAlignment="1">
      <alignment horizontal="center" vertical="top" wrapText="1"/>
    </xf>
    <xf numFmtId="165" fontId="14" fillId="0" borderId="34" xfId="0" applyNumberFormat="1" applyFont="1" applyBorder="1" applyAlignment="1">
      <alignment horizontal="center" vertical="top" wrapText="1"/>
    </xf>
    <xf numFmtId="165" fontId="14" fillId="0" borderId="33" xfId="0" applyNumberFormat="1" applyFont="1" applyBorder="1" applyAlignment="1">
      <alignment horizontal="center" vertical="top" wrapText="1"/>
    </xf>
    <xf numFmtId="165" fontId="14" fillId="0" borderId="36" xfId="0" applyNumberFormat="1" applyFont="1" applyBorder="1" applyAlignment="1">
      <alignment horizontal="center" vertical="top" wrapText="1"/>
    </xf>
    <xf numFmtId="165" fontId="15" fillId="0" borderId="35" xfId="0" applyNumberFormat="1" applyFont="1" applyBorder="1" applyAlignment="1">
      <alignment horizontal="center" vertical="top" wrapText="1"/>
    </xf>
    <xf numFmtId="165" fontId="15" fillId="0" borderId="27" xfId="0" applyNumberFormat="1" applyFont="1" applyBorder="1" applyAlignment="1">
      <alignment horizontal="center" vertical="top" wrapText="1"/>
    </xf>
    <xf numFmtId="165" fontId="19" fillId="0" borderId="34" xfId="0" applyNumberFormat="1" applyFont="1" applyBorder="1" applyAlignment="1">
      <alignment horizontal="center" vertical="top" wrapText="1"/>
    </xf>
    <xf numFmtId="165" fontId="15" fillId="0" borderId="33" xfId="0" applyNumberFormat="1" applyFont="1" applyBorder="1" applyAlignment="1">
      <alignment horizontal="center" vertical="top" wrapText="1"/>
    </xf>
    <xf numFmtId="165" fontId="15" fillId="0" borderId="36" xfId="0" applyNumberFormat="1" applyFont="1" applyBorder="1" applyAlignment="1">
      <alignment horizontal="center" vertical="top" wrapText="1"/>
    </xf>
    <xf numFmtId="0" fontId="6" fillId="0" borderId="32" xfId="0" applyFont="1" applyBorder="1" applyAlignment="1">
      <alignment horizontal="justify" vertical="top" wrapText="1"/>
    </xf>
    <xf numFmtId="164" fontId="13" fillId="0" borderId="33" xfId="0" applyNumberFormat="1" applyFont="1" applyBorder="1" applyAlignment="1">
      <alignment horizontal="center" vertical="top" wrapText="1"/>
    </xf>
    <xf numFmtId="164" fontId="14" fillId="0" borderId="27" xfId="0" applyNumberFormat="1" applyFont="1" applyBorder="1" applyAlignment="1">
      <alignment horizontal="center" vertical="top" wrapText="1"/>
    </xf>
    <xf numFmtId="165" fontId="6" fillId="0" borderId="27" xfId="0" applyNumberFormat="1" applyFont="1" applyBorder="1" applyAlignment="1">
      <alignment horizontal="center" vertical="top" wrapText="1"/>
    </xf>
    <xf numFmtId="164" fontId="0" fillId="0" borderId="0" xfId="0" applyNumberFormat="1"/>
    <xf numFmtId="164" fontId="6" fillId="0" borderId="0" xfId="0" applyNumberFormat="1" applyFont="1" applyAlignment="1">
      <alignment horizontal="center" vertical="top" wrapText="1"/>
    </xf>
    <xf numFmtId="0" fontId="6" fillId="0" borderId="37" xfId="0" applyFont="1" applyBorder="1" applyAlignment="1">
      <alignment horizontal="justify" vertical="top" wrapText="1"/>
    </xf>
    <xf numFmtId="164" fontId="13" fillId="0" borderId="38" xfId="0" applyNumberFormat="1" applyFont="1" applyBorder="1" applyAlignment="1">
      <alignment horizontal="center" vertical="top" wrapText="1"/>
    </xf>
    <xf numFmtId="165" fontId="13" fillId="0" borderId="34" xfId="0" applyNumberFormat="1" applyFont="1" applyBorder="1" applyAlignment="1">
      <alignment horizontal="center" vertical="top" wrapText="1"/>
    </xf>
    <xf numFmtId="0" fontId="11" fillId="0" borderId="32" xfId="0" applyFont="1" applyBorder="1" applyAlignment="1">
      <alignment horizontal="justify" vertical="top" wrapText="1"/>
    </xf>
    <xf numFmtId="164" fontId="13" fillId="0" borderId="27" xfId="0" applyNumberFormat="1" applyFont="1" applyBorder="1" applyAlignment="1">
      <alignment horizontal="center" vertical="top" wrapText="1"/>
    </xf>
    <xf numFmtId="165" fontId="13" fillId="0" borderId="35" xfId="0" applyNumberFormat="1" applyFont="1" applyBorder="1" applyAlignment="1">
      <alignment horizontal="center" vertical="top" wrapText="1"/>
    </xf>
    <xf numFmtId="165" fontId="11" fillId="0" borderId="27" xfId="0" applyNumberFormat="1" applyFont="1" applyBorder="1" applyAlignment="1">
      <alignment horizontal="center" vertical="top" wrapText="1"/>
    </xf>
    <xf numFmtId="165" fontId="13" fillId="0" borderId="33" xfId="0" applyNumberFormat="1" applyFont="1" applyBorder="1" applyAlignment="1">
      <alignment horizontal="center" vertical="top" wrapText="1"/>
    </xf>
    <xf numFmtId="165" fontId="20" fillId="0" borderId="27" xfId="0" applyNumberFormat="1" applyFont="1" applyBorder="1" applyAlignment="1">
      <alignment horizontal="center" vertical="top" wrapText="1"/>
    </xf>
    <xf numFmtId="165" fontId="13" fillId="0" borderId="3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164" fontId="13" fillId="0" borderId="12" xfId="0" applyNumberFormat="1" applyFont="1" applyBorder="1" applyAlignment="1">
      <alignment horizontal="center" vertical="top" wrapText="1"/>
    </xf>
    <xf numFmtId="164" fontId="14" fillId="0" borderId="13" xfId="0" applyNumberFormat="1" applyFont="1" applyBorder="1" applyAlignment="1">
      <alignment horizontal="center" vertical="top" wrapText="1"/>
    </xf>
    <xf numFmtId="165" fontId="14" fillId="0" borderId="19" xfId="0" applyNumberFormat="1" applyFont="1" applyBorder="1" applyAlignment="1">
      <alignment horizontal="center" vertical="top" wrapText="1"/>
    </xf>
    <xf numFmtId="165" fontId="13" fillId="0" borderId="15" xfId="0" applyNumberFormat="1" applyFont="1" applyBorder="1" applyAlignment="1">
      <alignment horizontal="center" vertical="top" wrapText="1"/>
    </xf>
    <xf numFmtId="165" fontId="14" fillId="0" borderId="13" xfId="0" applyNumberFormat="1" applyFont="1" applyBorder="1" applyAlignment="1">
      <alignment horizontal="center" vertical="top" wrapText="1"/>
    </xf>
    <xf numFmtId="165" fontId="14" fillId="0" borderId="12" xfId="0" applyNumberFormat="1" applyFont="1" applyBorder="1" applyAlignment="1">
      <alignment horizontal="center" vertical="top" wrapText="1"/>
    </xf>
    <xf numFmtId="165" fontId="14" fillId="0" borderId="1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164" fontId="13" fillId="0" borderId="0" xfId="0" applyNumberFormat="1" applyFont="1" applyAlignment="1">
      <alignment horizontal="center" vertical="top" wrapText="1"/>
    </xf>
    <xf numFmtId="164" fontId="15" fillId="0" borderId="0" xfId="0" applyNumberFormat="1" applyFont="1" applyAlignment="1">
      <alignment horizontal="center" vertical="top" wrapText="1"/>
    </xf>
    <xf numFmtId="165" fontId="15" fillId="0" borderId="0" xfId="0" applyNumberFormat="1" applyFont="1" applyAlignment="1">
      <alignment horizontal="center" vertical="top" wrapText="1"/>
    </xf>
    <xf numFmtId="165" fontId="13" fillId="0" borderId="0" xfId="0" applyNumberFormat="1" applyFont="1" applyAlignment="1">
      <alignment horizontal="center" vertical="top" wrapText="1"/>
    </xf>
    <xf numFmtId="165" fontId="14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center" vertical="center" wrapText="1"/>
    </xf>
    <xf numFmtId="0" fontId="6" fillId="0" borderId="0" xfId="0" applyFont="1"/>
    <xf numFmtId="164" fontId="11" fillId="0" borderId="0" xfId="0" applyNumberFormat="1" applyFont="1" applyAlignment="1">
      <alignment horizontal="center" vertical="top" wrapText="1"/>
    </xf>
    <xf numFmtId="165" fontId="11" fillId="0" borderId="0" xfId="0" applyNumberFormat="1" applyFont="1" applyAlignment="1">
      <alignment horizontal="center" vertical="top" wrapText="1"/>
    </xf>
    <xf numFmtId="165" fontId="11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165" fontId="19" fillId="0" borderId="33" xfId="0" applyNumberFormat="1" applyFont="1" applyBorder="1" applyAlignment="1">
      <alignment horizontal="center" vertical="top" wrapText="1"/>
    </xf>
    <xf numFmtId="165" fontId="19" fillId="0" borderId="27" xfId="0" applyNumberFormat="1" applyFont="1" applyBorder="1" applyAlignment="1">
      <alignment horizontal="center" vertical="top" wrapText="1"/>
    </xf>
    <xf numFmtId="165" fontId="19" fillId="0" borderId="26" xfId="0" applyNumberFormat="1" applyFont="1" applyBorder="1" applyAlignment="1">
      <alignment horizontal="center" vertical="center" wrapText="1"/>
    </xf>
    <xf numFmtId="165" fontId="22" fillId="0" borderId="28" xfId="0" applyNumberFormat="1" applyFont="1" applyBorder="1" applyAlignment="1">
      <alignment horizontal="center" vertical="center" wrapText="1"/>
    </xf>
    <xf numFmtId="165" fontId="13" fillId="0" borderId="45" xfId="0" applyNumberFormat="1" applyFont="1" applyBorder="1" applyAlignment="1">
      <alignment horizontal="center" vertical="top" wrapText="1"/>
    </xf>
    <xf numFmtId="165" fontId="13" fillId="0" borderId="4" xfId="0" applyNumberFormat="1" applyFont="1" applyBorder="1" applyAlignment="1">
      <alignment horizontal="center" vertical="top" wrapText="1"/>
    </xf>
    <xf numFmtId="165" fontId="6" fillId="0" borderId="36" xfId="0" applyNumberFormat="1" applyFont="1" applyBorder="1" applyAlignment="1">
      <alignment horizontal="center" vertical="top" wrapText="1"/>
    </xf>
    <xf numFmtId="165" fontId="13" fillId="0" borderId="46" xfId="0" applyNumberFormat="1" applyFont="1" applyBorder="1" applyAlignment="1">
      <alignment horizontal="center" vertical="top" wrapText="1"/>
    </xf>
    <xf numFmtId="165" fontId="14" fillId="0" borderId="47" xfId="0" applyNumberFormat="1" applyFont="1" applyBorder="1" applyAlignment="1">
      <alignment horizontal="center" vertical="top" wrapText="1"/>
    </xf>
    <xf numFmtId="165" fontId="14" fillId="0" borderId="39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2" fillId="0" borderId="42" xfId="0" applyNumberFormat="1" applyFont="1" applyBorder="1" applyAlignment="1">
      <alignment horizontal="center" vertical="center" wrapText="1"/>
    </xf>
    <xf numFmtId="49" fontId="12" fillId="0" borderId="43" xfId="0" applyNumberFormat="1" applyFont="1" applyBorder="1" applyAlignment="1">
      <alignment horizontal="center" vertical="center" wrapText="1"/>
    </xf>
    <xf numFmtId="49" fontId="12" fillId="0" borderId="4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47"/>
  <sheetViews>
    <sheetView tabSelected="1" view="pageBreakPreview" topLeftCell="A22" zoomScaleNormal="85" zoomScaleSheetLayoutView="100" workbookViewId="0">
      <selection activeCell="D2" sqref="D2"/>
    </sheetView>
  </sheetViews>
  <sheetFormatPr defaultRowHeight="14.4" x14ac:dyDescent="0.3"/>
  <cols>
    <col min="1" max="1" width="30.296875" customWidth="1"/>
    <col min="2" max="2" width="12.8984375" customWidth="1"/>
    <col min="3" max="3" width="9.69921875" customWidth="1"/>
    <col min="4" max="4" width="9.296875" customWidth="1"/>
    <col min="5" max="5" width="8.09765625" customWidth="1"/>
    <col min="6" max="6" width="8.69921875" customWidth="1"/>
    <col min="7" max="7" width="9.69921875" customWidth="1"/>
    <col min="8" max="8" width="9.09765625" customWidth="1"/>
    <col min="9" max="9" width="9.296875" customWidth="1"/>
    <col min="10" max="10" width="9.09765625" customWidth="1"/>
    <col min="11" max="11" width="10" customWidth="1"/>
    <col min="12" max="12" width="7.3984375" customWidth="1"/>
    <col min="13" max="13" width="9.09765625" customWidth="1"/>
    <col min="16" max="16" width="9.09765625" customWidth="1"/>
    <col min="17" max="17" width="7.09765625" customWidth="1"/>
    <col min="18" max="18" width="7.296875" customWidth="1"/>
    <col min="19" max="19" width="9" customWidth="1"/>
    <col min="20" max="20" width="8.69921875" customWidth="1"/>
    <col min="21" max="21" width="5.8984375" customWidth="1"/>
  </cols>
  <sheetData>
    <row r="1" spans="1:23" ht="20.25" customHeight="1" x14ac:dyDescent="0.35">
      <c r="A1" s="133"/>
      <c r="B1" s="133"/>
      <c r="C1" s="1"/>
      <c r="D1" s="2"/>
      <c r="E1" s="134"/>
      <c r="F1" s="134"/>
      <c r="G1" s="134"/>
      <c r="H1" s="3"/>
      <c r="I1" s="3"/>
      <c r="J1" s="3"/>
      <c r="K1" s="3"/>
      <c r="L1" s="3"/>
      <c r="N1" s="4"/>
      <c r="O1" s="134"/>
      <c r="P1" s="134"/>
      <c r="Q1" s="134"/>
      <c r="R1" s="134"/>
      <c r="S1" s="134"/>
    </row>
    <row r="2" spans="1:23" ht="79.5" customHeight="1" x14ac:dyDescent="0.35">
      <c r="A2" s="135"/>
      <c r="B2" s="135"/>
      <c r="C2" s="135"/>
      <c r="D2" s="5"/>
      <c r="E2" s="101"/>
      <c r="F2" s="101"/>
      <c r="G2" s="101"/>
      <c r="H2" s="101"/>
      <c r="I2" s="101"/>
      <c r="J2" s="101"/>
      <c r="K2" s="101"/>
      <c r="N2" s="7"/>
      <c r="O2" s="101" t="s">
        <v>53</v>
      </c>
      <c r="P2" s="101"/>
      <c r="Q2" s="101"/>
      <c r="R2" s="101"/>
      <c r="S2" s="101"/>
      <c r="T2" s="101"/>
    </row>
    <row r="3" spans="1:23" ht="15.8" customHeight="1" x14ac:dyDescent="0.3">
      <c r="A3" s="8"/>
      <c r="B3" s="8"/>
      <c r="C3" s="8"/>
      <c r="D3" s="9"/>
      <c r="E3" s="9"/>
      <c r="F3" s="9"/>
      <c r="N3" s="7"/>
      <c r="O3" s="136"/>
      <c r="P3" s="136"/>
      <c r="Q3" s="136"/>
      <c r="R3" s="136"/>
      <c r="S3" s="136"/>
      <c r="T3" s="136"/>
      <c r="U3" s="136"/>
    </row>
    <row r="4" spans="1:23" ht="12.75" customHeight="1" x14ac:dyDescent="0.25">
      <c r="A4" s="9"/>
      <c r="B4" s="9"/>
      <c r="C4" s="9"/>
      <c r="D4" s="9"/>
      <c r="E4" s="9"/>
      <c r="F4" s="9"/>
      <c r="M4" s="136"/>
      <c r="N4" s="136"/>
      <c r="O4" s="136"/>
      <c r="P4" s="136"/>
      <c r="Q4" s="136"/>
      <c r="R4" s="136"/>
      <c r="S4" s="136"/>
    </row>
    <row r="5" spans="1:23" ht="14.95" customHeight="1" x14ac:dyDescent="0.3">
      <c r="A5" s="137" t="s">
        <v>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</row>
    <row r="6" spans="1:23" ht="18" customHeight="1" thickBot="1" x14ac:dyDescent="0.35">
      <c r="A6" s="138" t="s">
        <v>1</v>
      </c>
      <c r="B6" s="138"/>
      <c r="C6" s="138"/>
      <c r="D6" s="138"/>
      <c r="E6" s="138"/>
      <c r="F6" s="138"/>
      <c r="G6" s="139"/>
      <c r="H6" s="139"/>
      <c r="I6" s="139"/>
      <c r="J6" s="139"/>
      <c r="K6" s="139"/>
      <c r="L6" s="139"/>
      <c r="M6" s="139"/>
      <c r="N6" s="139"/>
      <c r="O6" s="100" t="s">
        <v>2</v>
      </c>
      <c r="P6" s="100"/>
      <c r="Q6" s="100"/>
      <c r="R6" s="100"/>
      <c r="S6" s="100"/>
      <c r="T6" s="100"/>
      <c r="U6" s="100"/>
      <c r="V6" s="100"/>
    </row>
    <row r="7" spans="1:23" ht="32.299999999999997" customHeight="1" thickBot="1" x14ac:dyDescent="0.35">
      <c r="A7" s="10" t="s">
        <v>3</v>
      </c>
      <c r="B7" s="125" t="s">
        <v>4</v>
      </c>
      <c r="C7" s="126"/>
      <c r="D7" s="126"/>
      <c r="E7" s="126"/>
      <c r="F7" s="126"/>
      <c r="G7" s="127" t="s">
        <v>5</v>
      </c>
      <c r="H7" s="128"/>
      <c r="I7" s="128"/>
      <c r="J7" s="128"/>
      <c r="K7" s="129"/>
      <c r="L7" s="130"/>
      <c r="M7" s="11" t="s">
        <v>6</v>
      </c>
      <c r="N7" s="131" t="s">
        <v>7</v>
      </c>
      <c r="O7" s="132"/>
      <c r="P7" s="140" t="s">
        <v>8</v>
      </c>
      <c r="Q7" s="126"/>
      <c r="R7" s="126"/>
      <c r="S7" s="126"/>
      <c r="T7" s="126"/>
      <c r="U7" s="126"/>
      <c r="V7" s="141"/>
    </row>
    <row r="8" spans="1:23" ht="31.6" customHeight="1" thickBot="1" x14ac:dyDescent="0.35">
      <c r="A8" s="12" t="s">
        <v>9</v>
      </c>
      <c r="B8" s="107" t="s">
        <v>10</v>
      </c>
      <c r="C8" s="108"/>
      <c r="D8" s="108"/>
      <c r="E8" s="108"/>
      <c r="F8" s="109"/>
      <c r="G8" s="107" t="s">
        <v>11</v>
      </c>
      <c r="H8" s="110"/>
      <c r="I8" s="110"/>
      <c r="J8" s="110"/>
      <c r="K8" s="108"/>
      <c r="L8" s="109"/>
      <c r="M8" s="13">
        <v>2046</v>
      </c>
      <c r="N8" s="111">
        <v>39.25</v>
      </c>
      <c r="O8" s="112"/>
      <c r="P8" s="122" t="s">
        <v>52</v>
      </c>
      <c r="Q8" s="123"/>
      <c r="R8" s="123"/>
      <c r="S8" s="123"/>
      <c r="T8" s="123"/>
      <c r="U8" s="123"/>
      <c r="V8" s="124"/>
    </row>
    <row r="9" spans="1:23" ht="14.95" customHeight="1" x14ac:dyDescent="0.3">
      <c r="A9" s="113" t="s">
        <v>12</v>
      </c>
      <c r="B9" s="115" t="s">
        <v>13</v>
      </c>
      <c r="C9" s="116"/>
      <c r="D9" s="117" t="s">
        <v>14</v>
      </c>
      <c r="E9" s="102" t="s">
        <v>15</v>
      </c>
      <c r="F9" s="102"/>
      <c r="G9" s="119"/>
      <c r="H9" s="113" t="s">
        <v>16</v>
      </c>
      <c r="I9" s="102"/>
      <c r="J9" s="119"/>
      <c r="K9" s="120" t="s">
        <v>17</v>
      </c>
      <c r="L9" s="120"/>
      <c r="M9" s="121"/>
      <c r="N9" s="113" t="s">
        <v>18</v>
      </c>
      <c r="O9" s="102"/>
      <c r="P9" s="119"/>
      <c r="Q9" s="102" t="s">
        <v>50</v>
      </c>
      <c r="R9" s="102"/>
      <c r="S9" s="102"/>
      <c r="T9" s="103" t="s">
        <v>51</v>
      </c>
      <c r="U9" s="104"/>
      <c r="V9" s="105"/>
    </row>
    <row r="10" spans="1:23" ht="25.5" customHeight="1" thickBot="1" x14ac:dyDescent="0.35">
      <c r="A10" s="114"/>
      <c r="B10" s="14" t="s">
        <v>19</v>
      </c>
      <c r="C10" s="15" t="s">
        <v>20</v>
      </c>
      <c r="D10" s="118"/>
      <c r="E10" s="16" t="s">
        <v>21</v>
      </c>
      <c r="F10" s="17" t="s">
        <v>22</v>
      </c>
      <c r="G10" s="18" t="s">
        <v>23</v>
      </c>
      <c r="H10" s="12" t="s">
        <v>21</v>
      </c>
      <c r="I10" s="17" t="s">
        <v>22</v>
      </c>
      <c r="J10" s="18" t="s">
        <v>23</v>
      </c>
      <c r="K10" s="16" t="s">
        <v>21</v>
      </c>
      <c r="L10" s="17" t="s">
        <v>22</v>
      </c>
      <c r="M10" s="18" t="s">
        <v>23</v>
      </c>
      <c r="N10" s="12" t="s">
        <v>21</v>
      </c>
      <c r="O10" s="17" t="s">
        <v>22</v>
      </c>
      <c r="P10" s="18" t="s">
        <v>23</v>
      </c>
      <c r="Q10" s="16" t="s">
        <v>21</v>
      </c>
      <c r="R10" s="17" t="s">
        <v>22</v>
      </c>
      <c r="S10" s="19" t="s">
        <v>23</v>
      </c>
      <c r="T10" s="12" t="s">
        <v>21</v>
      </c>
      <c r="U10" s="17" t="s">
        <v>22</v>
      </c>
      <c r="V10" s="18" t="s">
        <v>23</v>
      </c>
    </row>
    <row r="11" spans="1:23" ht="15.8" customHeight="1" x14ac:dyDescent="0.3">
      <c r="A11" s="20" t="s">
        <v>24</v>
      </c>
      <c r="B11" s="21">
        <v>0</v>
      </c>
      <c r="C11" s="22"/>
      <c r="D11" s="23">
        <v>6.9444444444444447E-4</v>
      </c>
      <c r="E11" s="24"/>
      <c r="F11" s="25"/>
      <c r="G11" s="26">
        <v>0.32291666666666669</v>
      </c>
      <c r="H11" s="27">
        <v>0.41180555555555554</v>
      </c>
      <c r="I11" s="28"/>
      <c r="J11" s="26"/>
      <c r="K11" s="24"/>
      <c r="L11" s="25"/>
      <c r="M11" s="26">
        <v>0.36458333333333331</v>
      </c>
      <c r="N11" s="27">
        <v>0.45347222222222222</v>
      </c>
      <c r="O11" s="28"/>
      <c r="P11" s="26"/>
      <c r="Q11" s="24"/>
      <c r="R11" s="25"/>
      <c r="S11" s="29">
        <v>0.65277777777777779</v>
      </c>
      <c r="T11" s="27">
        <v>0.7416666666666667</v>
      </c>
      <c r="U11" s="28"/>
      <c r="V11" s="26"/>
    </row>
    <row r="12" spans="1:23" ht="15.8" customHeight="1" x14ac:dyDescent="0.3">
      <c r="A12" s="30" t="s">
        <v>25</v>
      </c>
      <c r="B12" s="31">
        <v>1.3</v>
      </c>
      <c r="C12" s="32">
        <f t="shared" ref="C12:C39" si="0">B12-B11</f>
        <v>1.3</v>
      </c>
      <c r="D12" s="33"/>
      <c r="E12" s="34"/>
      <c r="F12" s="35"/>
      <c r="G12" s="36"/>
      <c r="H12" s="92"/>
      <c r="I12" s="38"/>
      <c r="J12" s="93"/>
      <c r="K12" s="34"/>
      <c r="L12" s="35"/>
      <c r="M12" s="36"/>
      <c r="N12" s="37"/>
      <c r="O12" s="38"/>
      <c r="P12" s="36"/>
      <c r="Q12" s="34"/>
      <c r="R12" s="35"/>
      <c r="S12" s="39"/>
      <c r="T12" s="37"/>
      <c r="U12" s="38"/>
      <c r="V12" s="36"/>
    </row>
    <row r="13" spans="1:23" ht="15.8" customHeight="1" x14ac:dyDescent="0.3">
      <c r="A13" s="40" t="s">
        <v>26</v>
      </c>
      <c r="B13" s="41">
        <v>2.2999999999999998</v>
      </c>
      <c r="C13" s="32">
        <f t="shared" si="0"/>
        <v>0.99999999999999978</v>
      </c>
      <c r="D13" s="42">
        <v>1.3888888888888889E-3</v>
      </c>
      <c r="E13" s="43" t="s">
        <v>27</v>
      </c>
      <c r="F13" s="44" t="s">
        <v>27</v>
      </c>
      <c r="G13" s="45" t="s">
        <v>27</v>
      </c>
      <c r="H13" s="90"/>
      <c r="I13" s="44"/>
      <c r="J13" s="50"/>
      <c r="K13" s="43" t="s">
        <v>27</v>
      </c>
      <c r="L13" s="44" t="s">
        <v>27</v>
      </c>
      <c r="M13" s="45" t="s">
        <v>27</v>
      </c>
      <c r="N13" s="46"/>
      <c r="O13" s="44"/>
      <c r="P13" s="45"/>
      <c r="Q13" s="43" t="s">
        <v>27</v>
      </c>
      <c r="R13" s="44" t="s">
        <v>27</v>
      </c>
      <c r="S13" s="47" t="s">
        <v>27</v>
      </c>
      <c r="T13" s="46"/>
      <c r="U13" s="44"/>
      <c r="V13" s="45"/>
    </row>
    <row r="14" spans="1:23" ht="15.8" customHeight="1" x14ac:dyDescent="0.3">
      <c r="A14" s="40" t="s">
        <v>28</v>
      </c>
      <c r="B14" s="41">
        <v>2.8</v>
      </c>
      <c r="C14" s="32">
        <f t="shared" si="0"/>
        <v>0.5</v>
      </c>
      <c r="D14" s="42">
        <v>2.0833333333333333E-3</v>
      </c>
      <c r="E14" s="43"/>
      <c r="F14" s="44"/>
      <c r="G14" s="45"/>
      <c r="H14" s="46" t="s">
        <v>27</v>
      </c>
      <c r="I14" s="44" t="s">
        <v>27</v>
      </c>
      <c r="J14" s="45" t="s">
        <v>27</v>
      </c>
      <c r="K14" s="43"/>
      <c r="L14" s="44"/>
      <c r="M14" s="45"/>
      <c r="N14" s="46" t="s">
        <v>27</v>
      </c>
      <c r="O14" s="44" t="s">
        <v>27</v>
      </c>
      <c r="P14" s="45" t="s">
        <v>27</v>
      </c>
      <c r="Q14" s="43"/>
      <c r="R14" s="44"/>
      <c r="S14" s="47"/>
      <c r="T14" s="46" t="s">
        <v>27</v>
      </c>
      <c r="U14" s="44" t="s">
        <v>27</v>
      </c>
      <c r="V14" s="45" t="s">
        <v>27</v>
      </c>
    </row>
    <row r="15" spans="1:23" ht="15.8" customHeight="1" x14ac:dyDescent="0.3">
      <c r="A15" s="40" t="s">
        <v>29</v>
      </c>
      <c r="B15" s="41">
        <v>7.1</v>
      </c>
      <c r="C15" s="32">
        <f t="shared" si="0"/>
        <v>4.3</v>
      </c>
      <c r="D15" s="42">
        <v>5.5555555555555558E-3</v>
      </c>
      <c r="E15" s="43"/>
      <c r="F15" s="44"/>
      <c r="G15" s="45"/>
      <c r="H15" s="51"/>
      <c r="I15" s="49"/>
      <c r="J15" s="42"/>
      <c r="K15" s="43"/>
      <c r="L15" s="44"/>
      <c r="M15" s="42"/>
      <c r="N15" s="51"/>
      <c r="O15" s="49"/>
      <c r="P15" s="42"/>
      <c r="Q15" s="43"/>
      <c r="R15" s="44"/>
      <c r="S15" s="47"/>
      <c r="T15" s="46"/>
      <c r="U15" s="44"/>
      <c r="V15" s="45"/>
    </row>
    <row r="16" spans="1:23" ht="15.8" customHeight="1" x14ac:dyDescent="0.3">
      <c r="A16" s="40" t="s">
        <v>30</v>
      </c>
      <c r="B16" s="41">
        <v>8.2999999999999989</v>
      </c>
      <c r="C16" s="32">
        <f t="shared" si="0"/>
        <v>1.1999999999999993</v>
      </c>
      <c r="D16" s="42">
        <v>1.3888888888888888E-2</v>
      </c>
      <c r="E16" s="48">
        <f>G11+D16</f>
        <v>0.33680555555555558</v>
      </c>
      <c r="F16" s="49">
        <v>0</v>
      </c>
      <c r="G16" s="42">
        <f>E16+F16</f>
        <v>0.33680555555555558</v>
      </c>
      <c r="H16" s="90"/>
      <c r="I16" s="49"/>
      <c r="J16" s="50"/>
      <c r="K16" s="48">
        <f>M11+D16</f>
        <v>0.37847222222222221</v>
      </c>
      <c r="L16" s="49">
        <v>0</v>
      </c>
      <c r="M16" s="42">
        <f>K16+L16</f>
        <v>0.37847222222222221</v>
      </c>
      <c r="N16" s="51">
        <f>P20+D16</f>
        <v>0.44930555555555535</v>
      </c>
      <c r="O16" s="49"/>
      <c r="P16" s="42">
        <f>N16</f>
        <v>0.44930555555555535</v>
      </c>
      <c r="Q16" s="48">
        <f>S11+D16</f>
        <v>0.66666666666666663</v>
      </c>
      <c r="R16" s="49">
        <v>0</v>
      </c>
      <c r="S16" s="52">
        <f>Q16+R16</f>
        <v>0.66666666666666663</v>
      </c>
      <c r="T16" s="51"/>
      <c r="U16" s="49"/>
      <c r="V16" s="45"/>
      <c r="W16" s="45"/>
    </row>
    <row r="17" spans="1:25" ht="15.8" customHeight="1" x14ac:dyDescent="0.3">
      <c r="A17" s="40" t="s">
        <v>31</v>
      </c>
      <c r="B17" s="41">
        <v>9.3999999999999986</v>
      </c>
      <c r="C17" s="32">
        <f t="shared" si="0"/>
        <v>1.0999999999999996</v>
      </c>
      <c r="D17" s="50"/>
      <c r="E17" s="43" t="s">
        <v>27</v>
      </c>
      <c r="F17" s="44" t="s">
        <v>27</v>
      </c>
      <c r="G17" s="45" t="s">
        <v>27</v>
      </c>
      <c r="H17" s="90"/>
      <c r="I17" s="49"/>
      <c r="J17" s="50"/>
      <c r="K17" s="43" t="s">
        <v>27</v>
      </c>
      <c r="L17" s="44" t="s">
        <v>27</v>
      </c>
      <c r="M17" s="45" t="s">
        <v>27</v>
      </c>
      <c r="N17" s="90"/>
      <c r="O17" s="91"/>
      <c r="P17" s="50"/>
      <c r="Q17" s="43" t="s">
        <v>27</v>
      </c>
      <c r="R17" s="44" t="s">
        <v>27</v>
      </c>
      <c r="S17" s="47" t="s">
        <v>27</v>
      </c>
      <c r="T17" s="51"/>
      <c r="U17" s="49"/>
      <c r="V17" s="45"/>
      <c r="W17" s="45"/>
    </row>
    <row r="18" spans="1:25" ht="15.8" customHeight="1" x14ac:dyDescent="0.3">
      <c r="A18" s="40" t="s">
        <v>32</v>
      </c>
      <c r="B18" s="41">
        <v>9.7999999999999989</v>
      </c>
      <c r="C18" s="32">
        <f t="shared" si="0"/>
        <v>0.40000000000000036</v>
      </c>
      <c r="D18" s="50"/>
      <c r="E18" s="43" t="s">
        <v>27</v>
      </c>
      <c r="F18" s="44" t="s">
        <v>27</v>
      </c>
      <c r="G18" s="45" t="s">
        <v>27</v>
      </c>
      <c r="H18" s="51"/>
      <c r="I18" s="49"/>
      <c r="J18" s="50"/>
      <c r="K18" s="43" t="s">
        <v>27</v>
      </c>
      <c r="L18" s="44" t="s">
        <v>27</v>
      </c>
      <c r="M18" s="45" t="s">
        <v>27</v>
      </c>
      <c r="N18" s="90"/>
      <c r="O18" s="91"/>
      <c r="P18" s="50"/>
      <c r="Q18" s="43" t="s">
        <v>27</v>
      </c>
      <c r="R18" s="44" t="s">
        <v>27</v>
      </c>
      <c r="S18" s="47" t="s">
        <v>27</v>
      </c>
      <c r="T18" s="51"/>
      <c r="U18" s="49"/>
      <c r="V18" s="45"/>
      <c r="W18" s="45"/>
    </row>
    <row r="19" spans="1:25" ht="15.8" customHeight="1" x14ac:dyDescent="0.3">
      <c r="A19" s="40" t="s">
        <v>33</v>
      </c>
      <c r="B19" s="41">
        <v>10.199999999999999</v>
      </c>
      <c r="C19" s="32">
        <f t="shared" si="0"/>
        <v>0.40000000000000036</v>
      </c>
      <c r="D19" s="50"/>
      <c r="E19" s="43" t="s">
        <v>27</v>
      </c>
      <c r="F19" s="44" t="s">
        <v>27</v>
      </c>
      <c r="G19" s="45" t="s">
        <v>27</v>
      </c>
      <c r="H19" s="51"/>
      <c r="I19" s="49"/>
      <c r="J19" s="50"/>
      <c r="K19" s="43" t="s">
        <v>27</v>
      </c>
      <c r="L19" s="44" t="s">
        <v>27</v>
      </c>
      <c r="M19" s="45" t="s">
        <v>27</v>
      </c>
      <c r="N19" s="90"/>
      <c r="O19" s="91"/>
      <c r="P19" s="50"/>
      <c r="Q19" s="43" t="s">
        <v>27</v>
      </c>
      <c r="R19" s="44" t="s">
        <v>27</v>
      </c>
      <c r="S19" s="47" t="s">
        <v>27</v>
      </c>
      <c r="T19" s="51"/>
      <c r="U19" s="49"/>
      <c r="V19" s="45"/>
      <c r="W19" s="45"/>
    </row>
    <row r="20" spans="1:25" ht="15.8" customHeight="1" x14ac:dyDescent="0.3">
      <c r="A20" s="53" t="s">
        <v>34</v>
      </c>
      <c r="B20" s="54">
        <v>11</v>
      </c>
      <c r="C20" s="55">
        <f t="shared" si="0"/>
        <v>0.80000000000000071</v>
      </c>
      <c r="D20" s="45">
        <v>2.0833333333333333E-3</v>
      </c>
      <c r="E20" s="43">
        <f>G16+D20</f>
        <v>0.33888888888888891</v>
      </c>
      <c r="F20" s="56">
        <v>0</v>
      </c>
      <c r="G20" s="45">
        <f t="shared" ref="G20:G38" si="1">F20+E20</f>
        <v>0.33888888888888891</v>
      </c>
      <c r="H20" s="46">
        <f>J21+W20</f>
        <v>0.39374999999999999</v>
      </c>
      <c r="I20" s="44">
        <v>0</v>
      </c>
      <c r="J20" s="45">
        <f t="shared" ref="J20:J28" si="2">H20+I20</f>
        <v>0.39374999999999999</v>
      </c>
      <c r="K20" s="43">
        <f>M16+D20</f>
        <v>0.38055555555555554</v>
      </c>
      <c r="L20" s="56">
        <v>0</v>
      </c>
      <c r="M20" s="45">
        <f t="shared" ref="M20" si="3">L20+K20</f>
        <v>0.38055555555555554</v>
      </c>
      <c r="N20" s="46">
        <f t="shared" ref="N20:N28" si="4">P21+W20</f>
        <v>0.43541666666666645</v>
      </c>
      <c r="O20" s="44">
        <v>0</v>
      </c>
      <c r="P20" s="45">
        <f t="shared" ref="P20:P28" si="5">N20+O20</f>
        <v>0.43541666666666645</v>
      </c>
      <c r="Q20" s="43">
        <f>S16+D20</f>
        <v>0.66874999999999996</v>
      </c>
      <c r="R20" s="56">
        <v>0</v>
      </c>
      <c r="S20" s="47">
        <f>R20+Q20</f>
        <v>0.66874999999999996</v>
      </c>
      <c r="T20" s="46">
        <f t="shared" ref="T20:T27" si="6">V21+W20</f>
        <v>0.72361111111111109</v>
      </c>
      <c r="U20" s="44">
        <v>0</v>
      </c>
      <c r="V20" s="45">
        <f t="shared" ref="V20:V27" si="7">T20+U20</f>
        <v>0.72361111111111109</v>
      </c>
      <c r="W20" s="45">
        <v>6.9444444444444447E-4</v>
      </c>
    </row>
    <row r="21" spans="1:25" ht="15.8" customHeight="1" x14ac:dyDescent="0.3">
      <c r="A21" s="53" t="s">
        <v>35</v>
      </c>
      <c r="B21" s="54">
        <v>11.6</v>
      </c>
      <c r="C21" s="55">
        <f t="shared" si="0"/>
        <v>0.59999999999999964</v>
      </c>
      <c r="D21" s="45">
        <v>6.9444444444444447E-4</v>
      </c>
      <c r="E21" s="43">
        <f>G20+D21</f>
        <v>0.33958333333333335</v>
      </c>
      <c r="F21" s="56">
        <v>0</v>
      </c>
      <c r="G21" s="45">
        <f>F21+E21</f>
        <v>0.33958333333333335</v>
      </c>
      <c r="H21" s="46">
        <f>J22+W21</f>
        <v>0.39305555555555555</v>
      </c>
      <c r="I21" s="56">
        <v>0</v>
      </c>
      <c r="J21" s="45">
        <f t="shared" si="2"/>
        <v>0.39305555555555555</v>
      </c>
      <c r="K21" s="43">
        <f t="shared" ref="K21:K39" si="8">M20+D21</f>
        <v>0.38124999999999998</v>
      </c>
      <c r="L21" s="56">
        <v>0</v>
      </c>
      <c r="M21" s="45">
        <f>L21+K21</f>
        <v>0.38124999999999998</v>
      </c>
      <c r="N21" s="46">
        <f t="shared" si="4"/>
        <v>0.43472222222222201</v>
      </c>
      <c r="O21" s="56">
        <v>0</v>
      </c>
      <c r="P21" s="45">
        <f t="shared" si="5"/>
        <v>0.43472222222222201</v>
      </c>
      <c r="Q21" s="43">
        <f t="shared" ref="Q21:Q38" si="9">S20+D21</f>
        <v>0.6694444444444444</v>
      </c>
      <c r="R21" s="56">
        <v>0</v>
      </c>
      <c r="S21" s="47">
        <f>R21+Q21</f>
        <v>0.6694444444444444</v>
      </c>
      <c r="T21" s="46">
        <f>V22+W21</f>
        <v>0.72291666666666665</v>
      </c>
      <c r="U21" s="44">
        <v>0</v>
      </c>
      <c r="V21" s="45">
        <f>T21+U21</f>
        <v>0.72291666666666665</v>
      </c>
      <c r="W21" s="45">
        <v>1.3888888888888889E-3</v>
      </c>
    </row>
    <row r="22" spans="1:25" ht="15.8" customHeight="1" x14ac:dyDescent="0.3">
      <c r="A22" s="53" t="s">
        <v>36</v>
      </c>
      <c r="B22" s="54">
        <v>13.4</v>
      </c>
      <c r="C22" s="55">
        <f t="shared" si="0"/>
        <v>1.8000000000000007</v>
      </c>
      <c r="D22" s="45">
        <v>6.9444444444444447E-4</v>
      </c>
      <c r="E22" s="43">
        <f>G21+D22</f>
        <v>0.34027777777777779</v>
      </c>
      <c r="F22" s="56">
        <v>0</v>
      </c>
      <c r="G22" s="45">
        <f>F22+E22</f>
        <v>0.34027777777777779</v>
      </c>
      <c r="H22" s="46">
        <f>J23+D22</f>
        <v>0.39166666666666666</v>
      </c>
      <c r="I22" s="56">
        <v>0</v>
      </c>
      <c r="J22" s="45">
        <f t="shared" si="2"/>
        <v>0.39166666666666666</v>
      </c>
      <c r="K22" s="43">
        <f t="shared" si="8"/>
        <v>0.38194444444444442</v>
      </c>
      <c r="L22" s="56">
        <v>0</v>
      </c>
      <c r="M22" s="45">
        <f>L22+K22</f>
        <v>0.38194444444444442</v>
      </c>
      <c r="N22" s="46">
        <f t="shared" si="4"/>
        <v>0.43333333333333313</v>
      </c>
      <c r="O22" s="56">
        <v>0</v>
      </c>
      <c r="P22" s="45">
        <f t="shared" si="5"/>
        <v>0.43333333333333313</v>
      </c>
      <c r="Q22" s="43">
        <f t="shared" si="9"/>
        <v>0.67013888888888884</v>
      </c>
      <c r="R22" s="56">
        <v>0</v>
      </c>
      <c r="S22" s="47">
        <f>R22+Q22</f>
        <v>0.67013888888888884</v>
      </c>
      <c r="T22" s="46">
        <f>V23+W22</f>
        <v>0.72152777777777777</v>
      </c>
      <c r="U22" s="44">
        <v>0</v>
      </c>
      <c r="V22" s="45">
        <f>T22+U22</f>
        <v>0.72152777777777777</v>
      </c>
      <c r="W22" s="45">
        <v>6.9444444444444447E-4</v>
      </c>
    </row>
    <row r="23" spans="1:25" ht="15.8" customHeight="1" x14ac:dyDescent="0.3">
      <c r="A23" s="53" t="s">
        <v>37</v>
      </c>
      <c r="B23" s="54">
        <v>14.5</v>
      </c>
      <c r="C23" s="55">
        <f t="shared" si="0"/>
        <v>1.0999999999999996</v>
      </c>
      <c r="D23" s="45">
        <v>1.3888888888888889E-3</v>
      </c>
      <c r="E23" s="43">
        <f>G22+D23</f>
        <v>0.34166666666666667</v>
      </c>
      <c r="F23" s="56">
        <v>0</v>
      </c>
      <c r="G23" s="45">
        <f>F23+E23</f>
        <v>0.34166666666666667</v>
      </c>
      <c r="H23" s="46">
        <f>J24+D24</f>
        <v>0.39027777777777778</v>
      </c>
      <c r="I23" s="56">
        <v>6.9444444444444447E-4</v>
      </c>
      <c r="J23" s="45">
        <f t="shared" si="2"/>
        <v>0.39097222222222222</v>
      </c>
      <c r="K23" s="43">
        <f t="shared" si="8"/>
        <v>0.3833333333333333</v>
      </c>
      <c r="L23" s="56">
        <v>0</v>
      </c>
      <c r="M23" s="45">
        <f>L23+K23</f>
        <v>0.3833333333333333</v>
      </c>
      <c r="N23" s="46">
        <f t="shared" si="4"/>
        <v>0.43194444444444424</v>
      </c>
      <c r="O23" s="56">
        <v>6.9444444444444447E-4</v>
      </c>
      <c r="P23" s="45">
        <f t="shared" si="5"/>
        <v>0.43263888888888868</v>
      </c>
      <c r="Q23" s="43">
        <f t="shared" si="9"/>
        <v>0.67152777777777772</v>
      </c>
      <c r="R23" s="56">
        <v>0</v>
      </c>
      <c r="S23" s="47">
        <f>R23+Q23</f>
        <v>0.67152777777777772</v>
      </c>
      <c r="T23" s="46">
        <f t="shared" si="6"/>
        <v>0.72013888888888888</v>
      </c>
      <c r="U23" s="56">
        <v>6.9444444444444447E-4</v>
      </c>
      <c r="V23" s="45">
        <f t="shared" si="7"/>
        <v>0.72083333333333333</v>
      </c>
      <c r="W23" s="45">
        <v>6.9444444444444447E-4</v>
      </c>
    </row>
    <row r="24" spans="1:25" ht="15.8" customHeight="1" x14ac:dyDescent="0.3">
      <c r="A24" s="53" t="s">
        <v>38</v>
      </c>
      <c r="B24" s="54">
        <v>15.4</v>
      </c>
      <c r="C24" s="55">
        <f t="shared" si="0"/>
        <v>0.90000000000000036</v>
      </c>
      <c r="D24" s="45">
        <v>6.9444444444444447E-4</v>
      </c>
      <c r="E24" s="43">
        <f>G23+D24</f>
        <v>0.34236111111111112</v>
      </c>
      <c r="F24" s="56">
        <v>0</v>
      </c>
      <c r="G24" s="45">
        <f t="shared" si="1"/>
        <v>0.34236111111111112</v>
      </c>
      <c r="H24" s="46">
        <f>J25+D24</f>
        <v>0.38958333333333334</v>
      </c>
      <c r="I24" s="44">
        <v>0</v>
      </c>
      <c r="J24" s="45">
        <f t="shared" si="2"/>
        <v>0.38958333333333334</v>
      </c>
      <c r="K24" s="43">
        <f t="shared" si="8"/>
        <v>0.38402777777777775</v>
      </c>
      <c r="L24" s="56">
        <v>0</v>
      </c>
      <c r="M24" s="45">
        <f t="shared" ref="M24:M38" si="10">L24+K24</f>
        <v>0.38402777777777775</v>
      </c>
      <c r="N24" s="46">
        <f t="shared" si="4"/>
        <v>0.4312499999999998</v>
      </c>
      <c r="O24" s="44">
        <v>0</v>
      </c>
      <c r="P24" s="45">
        <f t="shared" si="5"/>
        <v>0.4312499999999998</v>
      </c>
      <c r="Q24" s="43">
        <f t="shared" si="9"/>
        <v>0.67222222222222217</v>
      </c>
      <c r="R24" s="56">
        <v>0</v>
      </c>
      <c r="S24" s="47">
        <f>R24+Q24</f>
        <v>0.67222222222222217</v>
      </c>
      <c r="T24" s="46">
        <f t="shared" si="6"/>
        <v>0.71944444444444444</v>
      </c>
      <c r="U24" s="44">
        <v>0</v>
      </c>
      <c r="V24" s="45">
        <f t="shared" si="7"/>
        <v>0.71944444444444444</v>
      </c>
      <c r="W24" s="45">
        <v>6.9444444444444447E-4</v>
      </c>
      <c r="X24" s="57"/>
      <c r="Y24" s="58"/>
    </row>
    <row r="25" spans="1:25" ht="15.8" customHeight="1" x14ac:dyDescent="0.3">
      <c r="A25" s="53" t="s">
        <v>39</v>
      </c>
      <c r="B25" s="54">
        <v>16.100000000000001</v>
      </c>
      <c r="C25" s="55">
        <f t="shared" si="0"/>
        <v>0.70000000000000107</v>
      </c>
      <c r="D25" s="45">
        <v>6.9444444444444447E-4</v>
      </c>
      <c r="E25" s="43">
        <f t="shared" ref="E25:E39" si="11">G24+D25</f>
        <v>0.34305555555555556</v>
      </c>
      <c r="F25" s="56">
        <v>0</v>
      </c>
      <c r="G25" s="45">
        <f t="shared" si="1"/>
        <v>0.34305555555555556</v>
      </c>
      <c r="H25" s="46">
        <f>J26+D25</f>
        <v>0.3888888888888889</v>
      </c>
      <c r="I25" s="44">
        <v>0</v>
      </c>
      <c r="J25" s="45">
        <f t="shared" si="2"/>
        <v>0.3888888888888889</v>
      </c>
      <c r="K25" s="43">
        <f t="shared" si="8"/>
        <v>0.38472222222222219</v>
      </c>
      <c r="L25" s="56">
        <v>0</v>
      </c>
      <c r="M25" s="45">
        <f t="shared" si="10"/>
        <v>0.38472222222222219</v>
      </c>
      <c r="N25" s="46">
        <f t="shared" si="4"/>
        <v>0.43055555555555536</v>
      </c>
      <c r="O25" s="44">
        <v>0</v>
      </c>
      <c r="P25" s="45">
        <f t="shared" si="5"/>
        <v>0.43055555555555536</v>
      </c>
      <c r="Q25" s="43">
        <f t="shared" si="9"/>
        <v>0.67291666666666661</v>
      </c>
      <c r="R25" s="56">
        <v>0</v>
      </c>
      <c r="S25" s="47">
        <f t="shared" ref="S25:S38" si="12">R25+Q25</f>
        <v>0.67291666666666661</v>
      </c>
      <c r="T25" s="46">
        <f t="shared" si="6"/>
        <v>0.71875</v>
      </c>
      <c r="U25" s="44">
        <v>0</v>
      </c>
      <c r="V25" s="45">
        <f t="shared" si="7"/>
        <v>0.71875</v>
      </c>
      <c r="W25" s="45">
        <v>6.9444444444444447E-4</v>
      </c>
      <c r="X25" s="57"/>
      <c r="Y25" s="58"/>
    </row>
    <row r="26" spans="1:25" ht="15.8" customHeight="1" x14ac:dyDescent="0.3">
      <c r="A26" s="59" t="s">
        <v>40</v>
      </c>
      <c r="B26" s="60">
        <v>17.100000000000001</v>
      </c>
      <c r="C26" s="55">
        <f t="shared" si="0"/>
        <v>1</v>
      </c>
      <c r="D26" s="45">
        <v>6.9444444444444447E-4</v>
      </c>
      <c r="E26" s="43">
        <f t="shared" si="11"/>
        <v>0.34375</v>
      </c>
      <c r="F26" s="56">
        <v>6.9444444444444447E-4</v>
      </c>
      <c r="G26" s="45">
        <f t="shared" si="1"/>
        <v>0.34444444444444444</v>
      </c>
      <c r="H26" s="46">
        <f>J27+D26</f>
        <v>0.38750000000000001</v>
      </c>
      <c r="I26" s="56">
        <v>6.9444444444444447E-4</v>
      </c>
      <c r="J26" s="45">
        <f t="shared" si="2"/>
        <v>0.38819444444444445</v>
      </c>
      <c r="K26" s="43">
        <f t="shared" si="8"/>
        <v>0.38541666666666663</v>
      </c>
      <c r="L26" s="56">
        <v>6.9444444444444447E-4</v>
      </c>
      <c r="M26" s="45">
        <f t="shared" si="10"/>
        <v>0.38611111111111107</v>
      </c>
      <c r="N26" s="46">
        <f t="shared" si="4"/>
        <v>0.42916666666666647</v>
      </c>
      <c r="O26" s="56">
        <v>6.9444444444444447E-4</v>
      </c>
      <c r="P26" s="45">
        <f t="shared" si="5"/>
        <v>0.42986111111111092</v>
      </c>
      <c r="Q26" s="43">
        <f t="shared" si="9"/>
        <v>0.67361111111111105</v>
      </c>
      <c r="R26" s="56">
        <v>6.9444444444444447E-4</v>
      </c>
      <c r="S26" s="47">
        <f t="shared" si="12"/>
        <v>0.67430555555555549</v>
      </c>
      <c r="T26" s="46">
        <f t="shared" si="6"/>
        <v>0.71736111111111112</v>
      </c>
      <c r="U26" s="56">
        <v>6.9444444444444447E-4</v>
      </c>
      <c r="V26" s="45">
        <f t="shared" si="7"/>
        <v>0.71805555555555556</v>
      </c>
      <c r="W26" s="45">
        <v>6.9444444444444447E-4</v>
      </c>
      <c r="X26" s="57"/>
      <c r="Y26" s="58"/>
    </row>
    <row r="27" spans="1:25" ht="15.8" customHeight="1" x14ac:dyDescent="0.3">
      <c r="A27" s="53" t="s">
        <v>41</v>
      </c>
      <c r="B27" s="54">
        <v>20.400000000000002</v>
      </c>
      <c r="C27" s="55">
        <f t="shared" si="0"/>
        <v>3.3000000000000007</v>
      </c>
      <c r="D27" s="45">
        <v>2.0833333333333333E-3</v>
      </c>
      <c r="E27" s="43">
        <f t="shared" si="11"/>
        <v>0.34652777777777777</v>
      </c>
      <c r="F27" s="56">
        <v>6.9444444444444447E-4</v>
      </c>
      <c r="G27" s="45">
        <f t="shared" si="1"/>
        <v>0.34722222222222221</v>
      </c>
      <c r="H27" s="46">
        <f>J28+D27</f>
        <v>0.38611111111111113</v>
      </c>
      <c r="I27" s="56">
        <v>6.9444444444444447E-4</v>
      </c>
      <c r="J27" s="45">
        <f t="shared" si="2"/>
        <v>0.38680555555555557</v>
      </c>
      <c r="K27" s="43">
        <f t="shared" si="8"/>
        <v>0.3881944444444444</v>
      </c>
      <c r="L27" s="56">
        <v>6.9444444444444447E-4</v>
      </c>
      <c r="M27" s="45">
        <f t="shared" si="10"/>
        <v>0.38888888888888884</v>
      </c>
      <c r="N27" s="46">
        <f t="shared" si="4"/>
        <v>0.42777777777777759</v>
      </c>
      <c r="O27" s="56">
        <v>6.9444444444444447E-4</v>
      </c>
      <c r="P27" s="45">
        <f t="shared" si="5"/>
        <v>0.42847222222222203</v>
      </c>
      <c r="Q27" s="43">
        <f t="shared" si="9"/>
        <v>0.67638888888888882</v>
      </c>
      <c r="R27" s="56">
        <v>6.9444444444444447E-4</v>
      </c>
      <c r="S27" s="47">
        <f t="shared" si="12"/>
        <v>0.67708333333333326</v>
      </c>
      <c r="T27" s="46">
        <f t="shared" si="6"/>
        <v>0.71597222222222223</v>
      </c>
      <c r="U27" s="56">
        <v>6.9444444444444447E-4</v>
      </c>
      <c r="V27" s="45">
        <f t="shared" si="7"/>
        <v>0.71666666666666667</v>
      </c>
      <c r="W27" s="45">
        <v>2.0833333333333333E-3</v>
      </c>
      <c r="X27" s="57"/>
      <c r="Y27" s="58"/>
    </row>
    <row r="28" spans="1:25" ht="15.8" customHeight="1" x14ac:dyDescent="0.3">
      <c r="A28" s="53" t="s">
        <v>42</v>
      </c>
      <c r="B28" s="54">
        <v>23.200000000000003</v>
      </c>
      <c r="C28" s="55">
        <f t="shared" si="0"/>
        <v>2.8000000000000007</v>
      </c>
      <c r="D28" s="45">
        <v>2.0833333333333333E-3</v>
      </c>
      <c r="E28" s="43">
        <f t="shared" si="11"/>
        <v>0.34930555555555554</v>
      </c>
      <c r="F28" s="56">
        <v>0</v>
      </c>
      <c r="G28" s="45">
        <f t="shared" si="1"/>
        <v>0.34930555555555554</v>
      </c>
      <c r="H28" s="46">
        <f>J29+D28</f>
        <v>0.38333333333333336</v>
      </c>
      <c r="I28" s="56">
        <v>6.9444444444444447E-4</v>
      </c>
      <c r="J28" s="45">
        <f t="shared" si="2"/>
        <v>0.3840277777777778</v>
      </c>
      <c r="K28" s="43">
        <f t="shared" si="8"/>
        <v>0.39097222222222217</v>
      </c>
      <c r="L28" s="56">
        <v>0</v>
      </c>
      <c r="M28" s="45">
        <f t="shared" si="10"/>
        <v>0.39097222222222217</v>
      </c>
      <c r="N28" s="46">
        <f t="shared" si="4"/>
        <v>0.42499999999999982</v>
      </c>
      <c r="O28" s="56">
        <v>6.9444444444444447E-4</v>
      </c>
      <c r="P28" s="45">
        <f t="shared" si="5"/>
        <v>0.42569444444444426</v>
      </c>
      <c r="Q28" s="43">
        <f t="shared" si="9"/>
        <v>0.67916666666666659</v>
      </c>
      <c r="R28" s="56">
        <v>0</v>
      </c>
      <c r="S28" s="47">
        <f t="shared" si="12"/>
        <v>0.67916666666666659</v>
      </c>
      <c r="T28" s="46">
        <f>V29+W28</f>
        <v>0.71319444444444446</v>
      </c>
      <c r="U28" s="56">
        <v>6.9444444444444447E-4</v>
      </c>
      <c r="V28" s="45">
        <f>T28+U28</f>
        <v>0.71388888888888891</v>
      </c>
      <c r="W28" s="45">
        <v>2.0833333333333333E-3</v>
      </c>
      <c r="X28" s="57"/>
      <c r="Y28" s="58"/>
    </row>
    <row r="29" spans="1:25" ht="15.8" customHeight="1" x14ac:dyDescent="0.3">
      <c r="A29" s="53" t="s">
        <v>43</v>
      </c>
      <c r="B29" s="54">
        <v>25.6</v>
      </c>
      <c r="C29" s="55">
        <f t="shared" si="0"/>
        <v>2.3999999999999986</v>
      </c>
      <c r="D29" s="45">
        <v>2.0833333333333333E-3</v>
      </c>
      <c r="E29" s="43">
        <f t="shared" si="11"/>
        <v>0.35138888888888886</v>
      </c>
      <c r="F29" s="56">
        <v>0</v>
      </c>
      <c r="G29" s="45">
        <f t="shared" si="1"/>
        <v>0.35138888888888886</v>
      </c>
      <c r="H29" s="46"/>
      <c r="I29" s="44"/>
      <c r="J29" s="61">
        <v>0.38125000000000003</v>
      </c>
      <c r="K29" s="43">
        <f t="shared" si="8"/>
        <v>0.39305555555555549</v>
      </c>
      <c r="L29" s="56">
        <v>0</v>
      </c>
      <c r="M29" s="45">
        <f t="shared" si="10"/>
        <v>0.39305555555555549</v>
      </c>
      <c r="N29" s="46"/>
      <c r="O29" s="44"/>
      <c r="P29" s="61">
        <f>K39</f>
        <v>0.4229166666666665</v>
      </c>
      <c r="Q29" s="43">
        <f t="shared" si="9"/>
        <v>0.68124999999999991</v>
      </c>
      <c r="R29" s="56">
        <v>0</v>
      </c>
      <c r="S29" s="47">
        <f t="shared" si="12"/>
        <v>0.68124999999999991</v>
      </c>
      <c r="T29" s="46"/>
      <c r="U29" s="44"/>
      <c r="V29" s="61">
        <v>0.71111111111111114</v>
      </c>
      <c r="W29" s="45"/>
      <c r="X29" s="57"/>
      <c r="Y29" s="58"/>
    </row>
    <row r="30" spans="1:25" ht="15.8" customHeight="1" x14ac:dyDescent="0.3">
      <c r="A30" s="53" t="s">
        <v>44</v>
      </c>
      <c r="B30" s="54">
        <v>32.800000000000004</v>
      </c>
      <c r="C30" s="55">
        <f t="shared" si="0"/>
        <v>7.2000000000000028</v>
      </c>
      <c r="D30" s="45">
        <v>6.2499999999999995E-3</v>
      </c>
      <c r="E30" s="43">
        <f t="shared" si="11"/>
        <v>0.35763888888888884</v>
      </c>
      <c r="F30" s="56">
        <v>6.9444444444444447E-4</v>
      </c>
      <c r="G30" s="45">
        <f t="shared" si="1"/>
        <v>0.35833333333333328</v>
      </c>
      <c r="H30" s="46"/>
      <c r="I30" s="44"/>
      <c r="J30" s="45"/>
      <c r="K30" s="43">
        <f t="shared" si="8"/>
        <v>0.39930555555555547</v>
      </c>
      <c r="L30" s="56">
        <v>6.9444444444444447E-4</v>
      </c>
      <c r="M30" s="45">
        <f t="shared" si="10"/>
        <v>0.39999999999999991</v>
      </c>
      <c r="N30" s="46"/>
      <c r="O30" s="44"/>
      <c r="P30" s="45"/>
      <c r="Q30" s="43">
        <f t="shared" si="9"/>
        <v>0.68749999999999989</v>
      </c>
      <c r="R30" s="56">
        <v>6.9444444444444447E-4</v>
      </c>
      <c r="S30" s="47">
        <f t="shared" si="12"/>
        <v>0.68819444444444433</v>
      </c>
      <c r="T30" s="46"/>
      <c r="U30" s="44"/>
      <c r="V30" s="45"/>
      <c r="W30" s="57"/>
      <c r="X30" s="57"/>
      <c r="Y30" s="58"/>
    </row>
    <row r="31" spans="1:25" ht="15.8" customHeight="1" x14ac:dyDescent="0.3">
      <c r="A31" s="53" t="s">
        <v>45</v>
      </c>
      <c r="B31" s="54">
        <v>33.900000000000006</v>
      </c>
      <c r="C31" s="55">
        <f t="shared" si="0"/>
        <v>1.1000000000000014</v>
      </c>
      <c r="D31" s="45">
        <v>1.3888888888888889E-3</v>
      </c>
      <c r="E31" s="43">
        <f t="shared" si="11"/>
        <v>0.35972222222222217</v>
      </c>
      <c r="F31" s="56">
        <v>6.9444444444444447E-4</v>
      </c>
      <c r="G31" s="45">
        <f t="shared" si="1"/>
        <v>0.36041666666666661</v>
      </c>
      <c r="H31" s="46"/>
      <c r="I31" s="44"/>
      <c r="J31" s="45"/>
      <c r="K31" s="43">
        <f t="shared" si="8"/>
        <v>0.4013888888888888</v>
      </c>
      <c r="L31" s="56">
        <v>6.9444444444444447E-4</v>
      </c>
      <c r="M31" s="45">
        <f t="shared" si="10"/>
        <v>0.40208333333333324</v>
      </c>
      <c r="N31" s="46"/>
      <c r="O31" s="44"/>
      <c r="P31" s="45"/>
      <c r="Q31" s="43">
        <f t="shared" si="9"/>
        <v>0.68958333333333321</v>
      </c>
      <c r="R31" s="56">
        <v>6.9444444444444447E-4</v>
      </c>
      <c r="S31" s="47">
        <f t="shared" si="12"/>
        <v>0.69027777777777766</v>
      </c>
      <c r="T31" s="46"/>
      <c r="U31" s="44"/>
      <c r="V31" s="45"/>
      <c r="W31" s="57"/>
      <c r="X31" s="57"/>
      <c r="Y31" s="58"/>
    </row>
    <row r="32" spans="1:25" ht="15.8" customHeight="1" x14ac:dyDescent="0.3">
      <c r="A32" s="62" t="s">
        <v>46</v>
      </c>
      <c r="B32" s="54">
        <v>35.400000000000006</v>
      </c>
      <c r="C32" s="55">
        <f t="shared" si="0"/>
        <v>1.5</v>
      </c>
      <c r="D32" s="45">
        <v>2.0833333333333333E-3</v>
      </c>
      <c r="E32" s="43">
        <f t="shared" si="11"/>
        <v>0.36249999999999993</v>
      </c>
      <c r="F32" s="56">
        <v>6.9444444444444447E-4</v>
      </c>
      <c r="G32" s="45">
        <f t="shared" si="1"/>
        <v>0.36319444444444438</v>
      </c>
      <c r="H32" s="46"/>
      <c r="I32" s="44"/>
      <c r="J32" s="45"/>
      <c r="K32" s="43">
        <f t="shared" si="8"/>
        <v>0.40416666666666656</v>
      </c>
      <c r="L32" s="56">
        <v>6.9444444444444447E-4</v>
      </c>
      <c r="M32" s="45">
        <f t="shared" si="10"/>
        <v>0.40486111111111101</v>
      </c>
      <c r="N32" s="46"/>
      <c r="O32" s="44"/>
      <c r="P32" s="45"/>
      <c r="Q32" s="43">
        <f t="shared" si="9"/>
        <v>0.69236111111111098</v>
      </c>
      <c r="R32" s="56">
        <v>6.9444444444444447E-4</v>
      </c>
      <c r="S32" s="47">
        <f t="shared" si="12"/>
        <v>0.69305555555555542</v>
      </c>
      <c r="T32" s="46"/>
      <c r="U32" s="44"/>
      <c r="V32" s="45"/>
      <c r="W32" s="57"/>
      <c r="X32" s="57"/>
      <c r="Y32" s="58"/>
    </row>
    <row r="33" spans="1:25" ht="15.8" customHeight="1" x14ac:dyDescent="0.3">
      <c r="A33" s="53" t="s">
        <v>45</v>
      </c>
      <c r="B33" s="54">
        <v>36.900000000000006</v>
      </c>
      <c r="C33" s="55">
        <f t="shared" si="0"/>
        <v>1.5</v>
      </c>
      <c r="D33" s="45">
        <v>2.0833333333333333E-3</v>
      </c>
      <c r="E33" s="43">
        <f t="shared" si="11"/>
        <v>0.3652777777777777</v>
      </c>
      <c r="F33" s="56">
        <v>0</v>
      </c>
      <c r="G33" s="45">
        <f t="shared" si="1"/>
        <v>0.3652777777777777</v>
      </c>
      <c r="H33" s="46"/>
      <c r="I33" s="44"/>
      <c r="J33" s="45"/>
      <c r="K33" s="43">
        <f t="shared" si="8"/>
        <v>0.40694444444444433</v>
      </c>
      <c r="L33" s="56">
        <v>0</v>
      </c>
      <c r="M33" s="45">
        <f t="shared" si="10"/>
        <v>0.40694444444444433</v>
      </c>
      <c r="N33" s="46"/>
      <c r="O33" s="44"/>
      <c r="P33" s="45"/>
      <c r="Q33" s="43">
        <f t="shared" si="9"/>
        <v>0.69513888888888875</v>
      </c>
      <c r="R33" s="56">
        <v>0</v>
      </c>
      <c r="S33" s="47">
        <f t="shared" si="12"/>
        <v>0.69513888888888875</v>
      </c>
      <c r="T33" s="46"/>
      <c r="U33" s="44"/>
      <c r="V33" s="45"/>
      <c r="W33" s="57"/>
      <c r="X33" s="57"/>
      <c r="Y33" s="58"/>
    </row>
    <row r="34" spans="1:25" ht="15.8" customHeight="1" x14ac:dyDescent="0.3">
      <c r="A34" s="53" t="s">
        <v>44</v>
      </c>
      <c r="B34" s="54">
        <v>38.000000000000007</v>
      </c>
      <c r="C34" s="55">
        <f t="shared" si="0"/>
        <v>1.1000000000000014</v>
      </c>
      <c r="D34" s="45">
        <v>1.3888888888888889E-3</v>
      </c>
      <c r="E34" s="43">
        <f t="shared" si="11"/>
        <v>0.36666666666666659</v>
      </c>
      <c r="F34" s="56">
        <v>6.9444444444444447E-4</v>
      </c>
      <c r="G34" s="45">
        <f t="shared" si="1"/>
        <v>0.36736111111111103</v>
      </c>
      <c r="H34" s="46"/>
      <c r="I34" s="44"/>
      <c r="J34" s="45"/>
      <c r="K34" s="43">
        <f t="shared" si="8"/>
        <v>0.40833333333333321</v>
      </c>
      <c r="L34" s="56">
        <v>6.9444444444444447E-4</v>
      </c>
      <c r="M34" s="45">
        <f t="shared" si="10"/>
        <v>0.40902777777777766</v>
      </c>
      <c r="N34" s="46"/>
      <c r="O34" s="44"/>
      <c r="P34" s="45"/>
      <c r="Q34" s="43">
        <f t="shared" si="9"/>
        <v>0.69652777777777763</v>
      </c>
      <c r="R34" s="56">
        <v>6.9444444444444447E-4</v>
      </c>
      <c r="S34" s="47">
        <f t="shared" si="12"/>
        <v>0.69722222222222208</v>
      </c>
      <c r="T34" s="46"/>
      <c r="U34" s="44"/>
      <c r="V34" s="45"/>
      <c r="W34" s="57"/>
      <c r="X34" s="57"/>
      <c r="Y34" s="58"/>
    </row>
    <row r="35" spans="1:25" ht="15.8" customHeight="1" x14ac:dyDescent="0.3">
      <c r="A35" s="53" t="s">
        <v>47</v>
      </c>
      <c r="B35" s="54">
        <v>40.20000000000001</v>
      </c>
      <c r="C35" s="55">
        <f t="shared" si="0"/>
        <v>2.2000000000000028</v>
      </c>
      <c r="D35" s="45">
        <v>2.7777777777777779E-3</v>
      </c>
      <c r="E35" s="43">
        <f t="shared" si="11"/>
        <v>0.3701388888888888</v>
      </c>
      <c r="F35" s="56">
        <v>0</v>
      </c>
      <c r="G35" s="45">
        <f t="shared" si="1"/>
        <v>0.3701388888888888</v>
      </c>
      <c r="H35" s="46"/>
      <c r="I35" s="44"/>
      <c r="J35" s="45"/>
      <c r="K35" s="43">
        <f t="shared" si="8"/>
        <v>0.41180555555555542</v>
      </c>
      <c r="L35" s="56">
        <v>0</v>
      </c>
      <c r="M35" s="45">
        <f t="shared" si="10"/>
        <v>0.41180555555555542</v>
      </c>
      <c r="N35" s="46"/>
      <c r="O35" s="44"/>
      <c r="P35" s="45"/>
      <c r="Q35" s="43">
        <f t="shared" si="9"/>
        <v>0.69999999999999984</v>
      </c>
      <c r="R35" s="56">
        <v>0</v>
      </c>
      <c r="S35" s="47">
        <f t="shared" si="12"/>
        <v>0.69999999999999984</v>
      </c>
      <c r="T35" s="46"/>
      <c r="U35" s="44"/>
      <c r="V35" s="45"/>
      <c r="W35" s="57"/>
      <c r="X35" s="57"/>
      <c r="Y35" s="58"/>
    </row>
    <row r="36" spans="1:25" ht="15.8" customHeight="1" x14ac:dyDescent="0.3">
      <c r="A36" s="53" t="s">
        <v>48</v>
      </c>
      <c r="B36" s="54">
        <v>43.900000000000013</v>
      </c>
      <c r="C36" s="55">
        <f t="shared" si="0"/>
        <v>3.7000000000000028</v>
      </c>
      <c r="D36" s="45">
        <v>2.7777777777777779E-3</v>
      </c>
      <c r="E36" s="43">
        <f t="shared" si="11"/>
        <v>0.37291666666666656</v>
      </c>
      <c r="F36" s="56">
        <v>6.9444444444444447E-4</v>
      </c>
      <c r="G36" s="45">
        <f t="shared" si="1"/>
        <v>0.37361111111111101</v>
      </c>
      <c r="H36" s="46"/>
      <c r="I36" s="49"/>
      <c r="J36" s="45"/>
      <c r="K36" s="43">
        <f t="shared" si="8"/>
        <v>0.41458333333333319</v>
      </c>
      <c r="L36" s="56">
        <v>6.9444444444444447E-4</v>
      </c>
      <c r="M36" s="45">
        <f t="shared" si="10"/>
        <v>0.41527777777777763</v>
      </c>
      <c r="N36" s="46"/>
      <c r="O36" s="49"/>
      <c r="P36" s="45"/>
      <c r="Q36" s="43">
        <f t="shared" si="9"/>
        <v>0.70277777777777761</v>
      </c>
      <c r="R36" s="56">
        <v>6.9444444444444447E-4</v>
      </c>
      <c r="S36" s="47">
        <f t="shared" si="12"/>
        <v>0.70347222222222205</v>
      </c>
      <c r="T36" s="46"/>
      <c r="U36" s="49"/>
      <c r="V36" s="45"/>
      <c r="W36" s="57"/>
      <c r="X36" s="57"/>
      <c r="Y36" s="58"/>
    </row>
    <row r="37" spans="1:25" ht="15.8" customHeight="1" thickBot="1" x14ac:dyDescent="0.35">
      <c r="A37" s="62" t="s">
        <v>49</v>
      </c>
      <c r="B37" s="54">
        <v>44.70000000000001</v>
      </c>
      <c r="C37" s="63">
        <f t="shared" si="0"/>
        <v>0.79999999999999716</v>
      </c>
      <c r="D37" s="61">
        <v>6.9444444444444447E-4</v>
      </c>
      <c r="E37" s="64">
        <f t="shared" si="11"/>
        <v>0.37430555555555545</v>
      </c>
      <c r="F37" s="65">
        <v>0</v>
      </c>
      <c r="G37" s="61">
        <f t="shared" si="1"/>
        <v>0.37430555555555545</v>
      </c>
      <c r="H37" s="66"/>
      <c r="I37" s="67"/>
      <c r="J37" s="61"/>
      <c r="K37" s="64">
        <f t="shared" si="8"/>
        <v>0.41597222222222208</v>
      </c>
      <c r="L37" s="65">
        <v>0</v>
      </c>
      <c r="M37" s="97">
        <f t="shared" si="10"/>
        <v>0.41597222222222208</v>
      </c>
      <c r="N37" s="66"/>
      <c r="O37" s="67"/>
      <c r="P37" s="61"/>
      <c r="Q37" s="64">
        <f t="shared" si="9"/>
        <v>0.7041666666666665</v>
      </c>
      <c r="R37" s="65">
        <v>0</v>
      </c>
      <c r="S37" s="68">
        <f t="shared" si="12"/>
        <v>0.7041666666666665</v>
      </c>
      <c r="T37" s="66"/>
      <c r="U37" s="67"/>
      <c r="V37" s="61"/>
      <c r="W37" s="57"/>
      <c r="X37" s="57"/>
      <c r="Y37" s="58"/>
    </row>
    <row r="38" spans="1:25" ht="15.8" customHeight="1" thickBot="1" x14ac:dyDescent="0.35">
      <c r="A38" s="53" t="s">
        <v>47</v>
      </c>
      <c r="B38" s="54">
        <v>47.100000000000009</v>
      </c>
      <c r="C38" s="55">
        <f t="shared" si="0"/>
        <v>2.3999999999999986</v>
      </c>
      <c r="D38" s="45">
        <v>2.0833333333333333E-3</v>
      </c>
      <c r="E38" s="43">
        <f t="shared" si="11"/>
        <v>0.37638888888888877</v>
      </c>
      <c r="F38" s="56">
        <v>0</v>
      </c>
      <c r="G38" s="45">
        <f t="shared" si="1"/>
        <v>0.37638888888888877</v>
      </c>
      <c r="H38" s="46"/>
      <c r="I38" s="49"/>
      <c r="J38" s="45"/>
      <c r="K38" s="43">
        <f t="shared" si="8"/>
        <v>0.4180555555555554</v>
      </c>
      <c r="L38" s="96">
        <v>0</v>
      </c>
      <c r="M38" s="99">
        <f t="shared" si="10"/>
        <v>0.4180555555555554</v>
      </c>
      <c r="N38" s="46"/>
      <c r="O38" s="49"/>
      <c r="P38" s="45"/>
      <c r="Q38" s="43">
        <f t="shared" si="9"/>
        <v>0.70624999999999982</v>
      </c>
      <c r="R38" s="56">
        <v>6.9444444444444447E-4</v>
      </c>
      <c r="S38" s="47">
        <f t="shared" si="12"/>
        <v>0.70694444444444426</v>
      </c>
      <c r="T38" s="46"/>
      <c r="U38" s="49"/>
      <c r="V38" s="45"/>
      <c r="Y38" s="58"/>
    </row>
    <row r="39" spans="1:25" ht="15.8" customHeight="1" thickBot="1" x14ac:dyDescent="0.35">
      <c r="A39" s="69" t="s">
        <v>43</v>
      </c>
      <c r="B39" s="70">
        <v>52.900000000000006</v>
      </c>
      <c r="C39" s="71">
        <f t="shared" si="0"/>
        <v>5.7999999999999972</v>
      </c>
      <c r="D39" s="72">
        <v>4.8611111111111112E-3</v>
      </c>
      <c r="E39" s="73">
        <f t="shared" si="11"/>
        <v>0.38124999999999987</v>
      </c>
      <c r="F39" s="74"/>
      <c r="G39" s="72"/>
      <c r="H39" s="75"/>
      <c r="I39" s="74"/>
      <c r="J39" s="72"/>
      <c r="K39" s="94">
        <f t="shared" si="8"/>
        <v>0.4229166666666665</v>
      </c>
      <c r="L39" s="74"/>
      <c r="M39" s="98"/>
      <c r="N39" s="75"/>
      <c r="O39" s="74"/>
      <c r="P39" s="72"/>
      <c r="Q39" s="73">
        <v>0.71111111111111114</v>
      </c>
      <c r="R39" s="74"/>
      <c r="S39" s="76"/>
      <c r="T39" s="75"/>
      <c r="U39" s="74"/>
      <c r="V39" s="72"/>
      <c r="Y39" s="58"/>
    </row>
    <row r="40" spans="1:25" ht="15.8" customHeight="1" x14ac:dyDescent="0.25">
      <c r="A40" s="77"/>
      <c r="B40" s="78"/>
      <c r="C40" s="79"/>
      <c r="D40" s="80"/>
      <c r="E40" s="81"/>
      <c r="F40" s="81"/>
      <c r="G40" s="81"/>
      <c r="H40" s="81"/>
      <c r="I40" s="81"/>
      <c r="J40" s="81"/>
      <c r="K40" s="95"/>
      <c r="L40" s="81"/>
      <c r="M40" s="81"/>
      <c r="N40" s="81"/>
      <c r="O40" s="81"/>
      <c r="P40" s="81"/>
      <c r="Q40" s="81"/>
      <c r="R40" s="81"/>
      <c r="S40" s="82"/>
      <c r="V40" s="58"/>
    </row>
    <row r="41" spans="1:25" ht="22.15" customHeight="1" x14ac:dyDescent="0.3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83"/>
      <c r="Q41" s="84"/>
      <c r="R41" s="84"/>
      <c r="S41" s="84"/>
      <c r="V41" s="58"/>
    </row>
    <row r="42" spans="1:25" ht="14.4" customHeight="1" x14ac:dyDescent="0.3">
      <c r="F42" s="6"/>
      <c r="G42" s="6"/>
      <c r="H42" s="6"/>
      <c r="I42" s="6"/>
      <c r="J42" s="6"/>
      <c r="K42" s="84"/>
      <c r="L42" s="84"/>
      <c r="M42" s="84"/>
      <c r="N42" s="83"/>
      <c r="O42" s="83"/>
      <c r="P42" s="83"/>
      <c r="Q42" s="84"/>
      <c r="R42" s="84"/>
      <c r="S42" s="84"/>
      <c r="V42" s="58"/>
    </row>
    <row r="43" spans="1:25" ht="15.8" customHeight="1" x14ac:dyDescent="0.3">
      <c r="A43" s="85"/>
      <c r="B43" s="86"/>
      <c r="C43" s="58"/>
      <c r="D43" s="84"/>
      <c r="E43" s="87"/>
      <c r="M43" s="88"/>
      <c r="N43" s="87"/>
      <c r="S43" s="88"/>
      <c r="V43" s="58"/>
    </row>
    <row r="44" spans="1:25" ht="15.55" x14ac:dyDescent="0.3">
      <c r="A44" s="85"/>
      <c r="B44" s="58"/>
      <c r="D44" s="89">
        <f>D35+D36+D37+D38+D39</f>
        <v>1.3194444444444444E-2</v>
      </c>
      <c r="U44">
        <v>15</v>
      </c>
    </row>
    <row r="45" spans="1:25" x14ac:dyDescent="0.3">
      <c r="E45">
        <v>25.6</v>
      </c>
      <c r="G45" s="57">
        <f>B39+B29</f>
        <v>78.5</v>
      </c>
      <c r="H45" s="57"/>
      <c r="I45" s="57"/>
      <c r="J45" s="57"/>
    </row>
    <row r="46" spans="1:25" x14ac:dyDescent="0.3">
      <c r="E46" s="57">
        <f>B39+B29</f>
        <v>78.5</v>
      </c>
      <c r="G46" s="57">
        <f>B32+B32</f>
        <v>70.800000000000011</v>
      </c>
      <c r="H46" s="57"/>
      <c r="I46" s="57"/>
      <c r="J46" s="57"/>
      <c r="L46" s="57">
        <f>E46-G46</f>
        <v>7.6999999999999886</v>
      </c>
      <c r="M46">
        <f>L46*3*4</f>
        <v>92.399999999999864</v>
      </c>
    </row>
    <row r="47" spans="1:25" ht="17.75" x14ac:dyDescent="0.3">
      <c r="A47" s="101"/>
      <c r="B47" s="101"/>
      <c r="C47" s="101"/>
      <c r="D47" s="101"/>
      <c r="E47" s="101"/>
      <c r="F47" s="101"/>
      <c r="G47" s="101"/>
      <c r="H47" s="6"/>
      <c r="I47" s="6"/>
      <c r="J47" s="6"/>
    </row>
  </sheetData>
  <mergeCells count="30">
    <mergeCell ref="A1:B1"/>
    <mergeCell ref="E1:G1"/>
    <mergeCell ref="O1:S1"/>
    <mergeCell ref="A2:C2"/>
    <mergeCell ref="O3:U3"/>
    <mergeCell ref="A41:O41"/>
    <mergeCell ref="A47:G47"/>
    <mergeCell ref="B8:F8"/>
    <mergeCell ref="G8:L8"/>
    <mergeCell ref="N8:O8"/>
    <mergeCell ref="A9:A10"/>
    <mergeCell ref="B9:C9"/>
    <mergeCell ref="D9:D10"/>
    <mergeCell ref="E9:G9"/>
    <mergeCell ref="K9:M9"/>
    <mergeCell ref="N9:P9"/>
    <mergeCell ref="H9:J9"/>
    <mergeCell ref="P8:V8"/>
    <mergeCell ref="O6:V6"/>
    <mergeCell ref="O2:T2"/>
    <mergeCell ref="E2:K2"/>
    <mergeCell ref="Q9:S9"/>
    <mergeCell ref="T9:V9"/>
    <mergeCell ref="B7:F7"/>
    <mergeCell ref="G7:L7"/>
    <mergeCell ref="N7:O7"/>
    <mergeCell ref="M4:S4"/>
    <mergeCell ref="A5:Q5"/>
    <mergeCell ref="A6:N6"/>
    <mergeCell ref="P7:V7"/>
  </mergeCells>
  <pageMargins left="0.23622047244094491" right="0.23622047244094491" top="0.59" bottom="0.19685039370078741" header="3.937007874015748E-2" footer="3.937007874015748E-2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01.04.2024 7-45</vt:lpstr>
      <vt:lpstr>'01.04.2024 7-45'!Область_печати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Инспектор-ЖКХ</cp:lastModifiedBy>
  <cp:lastPrinted>2024-03-12T14:14:01Z</cp:lastPrinted>
  <dcterms:created xsi:type="dcterms:W3CDTF">2024-03-06T08:18:09Z</dcterms:created>
  <dcterms:modified xsi:type="dcterms:W3CDTF">2024-03-12T14:14:54Z</dcterms:modified>
</cp:coreProperties>
</file>