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2" yWindow="-122" windowWidth="21467" windowHeight="12162"/>
  </bookViews>
  <sheets>
    <sheet name="05.08.2024" sheetId="1" r:id="rId1"/>
  </sheets>
  <definedNames>
    <definedName name="_xlnm.Print_Area" localSheetId="0">'05.08.2024'!$A$1:$AC$44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1" i="1" l="1"/>
  <c r="Z40" i="1"/>
  <c r="AB40" i="1" s="1"/>
  <c r="Z39" i="1" s="1"/>
  <c r="AB39" i="1" s="1"/>
  <c r="Z38" i="1" s="1"/>
  <c r="AB38" i="1" s="1"/>
  <c r="Z37" i="1" s="1"/>
  <c r="AB37" i="1" s="1"/>
  <c r="Z36" i="1" s="1"/>
  <c r="AB36" i="1" s="1"/>
  <c r="Z35" i="1" s="1"/>
  <c r="AB35" i="1" s="1"/>
  <c r="Z33" i="1" s="1"/>
  <c r="AB33" i="1" s="1"/>
  <c r="Z32" i="1" s="1"/>
  <c r="AB32" i="1" s="1"/>
  <c r="Z31" i="1" s="1"/>
  <c r="AB31" i="1" s="1"/>
  <c r="Z30" i="1" s="1"/>
  <c r="AB30" i="1" s="1"/>
  <c r="Z29" i="1" s="1"/>
  <c r="AB29" i="1" s="1"/>
  <c r="Z28" i="1" s="1"/>
  <c r="AB28" i="1" s="1"/>
  <c r="Z27" i="1" s="1"/>
  <c r="AB27" i="1" s="1"/>
  <c r="Z26" i="1" s="1"/>
  <c r="AB26" i="1" s="1"/>
  <c r="Z25" i="1" s="1"/>
  <c r="AB25" i="1" s="1"/>
  <c r="Z24" i="1" s="1"/>
  <c r="AB24" i="1" s="1"/>
  <c r="Z23" i="1" s="1"/>
  <c r="AB23" i="1" s="1"/>
  <c r="Z22" i="1" s="1"/>
  <c r="AB22" i="1" s="1"/>
  <c r="Z21" i="1" s="1"/>
  <c r="AB21" i="1" s="1"/>
  <c r="Z11" i="1" s="1"/>
  <c r="T40" i="1"/>
  <c r="V40" i="1" s="1"/>
  <c r="T39" i="1" s="1"/>
  <c r="V39" i="1" s="1"/>
  <c r="T38" i="1" s="1"/>
  <c r="V38" i="1" s="1"/>
  <c r="T37" i="1" s="1"/>
  <c r="V37" i="1" s="1"/>
  <c r="T36" i="1" s="1"/>
  <c r="V36" i="1" s="1"/>
  <c r="T35" i="1" s="1"/>
  <c r="V35" i="1" s="1"/>
  <c r="T33" i="1" s="1"/>
  <c r="V33" i="1" s="1"/>
  <c r="T32" i="1" s="1"/>
  <c r="V32" i="1" s="1"/>
  <c r="T31" i="1" s="1"/>
  <c r="V31" i="1" s="1"/>
  <c r="T30" i="1" s="1"/>
  <c r="V30" i="1" s="1"/>
  <c r="T29" i="1" s="1"/>
  <c r="V29" i="1" s="1"/>
  <c r="T28" i="1" s="1"/>
  <c r="V28" i="1" s="1"/>
  <c r="T27" i="1" s="1"/>
  <c r="V27" i="1" s="1"/>
  <c r="T26" i="1" s="1"/>
  <c r="V26" i="1" s="1"/>
  <c r="T25" i="1" s="1"/>
  <c r="V25" i="1" s="1"/>
  <c r="T24" i="1" s="1"/>
  <c r="V24" i="1" s="1"/>
  <c r="T23" i="1" s="1"/>
  <c r="V23" i="1" s="1"/>
  <c r="T22" i="1" s="1"/>
  <c r="V22" i="1" s="1"/>
  <c r="T21" i="1" s="1"/>
  <c r="V21" i="1" s="1"/>
  <c r="T11" i="1" s="1"/>
  <c r="N40" i="1"/>
  <c r="P40" i="1" s="1"/>
  <c r="N39" i="1" s="1"/>
  <c r="P39" i="1" s="1"/>
  <c r="N38" i="1" s="1"/>
  <c r="P38" i="1" s="1"/>
  <c r="N37" i="1" s="1"/>
  <c r="P37" i="1" s="1"/>
  <c r="N36" i="1" s="1"/>
  <c r="P36" i="1" s="1"/>
  <c r="N35" i="1" s="1"/>
  <c r="P35" i="1" s="1"/>
  <c r="N33" i="1" s="1"/>
  <c r="P33" i="1" s="1"/>
  <c r="N32" i="1" s="1"/>
  <c r="P32" i="1" s="1"/>
  <c r="N31" i="1" s="1"/>
  <c r="P31" i="1" s="1"/>
  <c r="N30" i="1" s="1"/>
  <c r="P30" i="1" s="1"/>
  <c r="N29" i="1" s="1"/>
  <c r="P29" i="1" s="1"/>
  <c r="N28" i="1" s="1"/>
  <c r="P28" i="1" s="1"/>
  <c r="N27" i="1" s="1"/>
  <c r="P27" i="1" s="1"/>
  <c r="N26" i="1" s="1"/>
  <c r="P26" i="1" s="1"/>
  <c r="N25" i="1" s="1"/>
  <c r="P25" i="1" s="1"/>
  <c r="N24" i="1" s="1"/>
  <c r="P24" i="1" s="1"/>
  <c r="N23" i="1" s="1"/>
  <c r="P23" i="1" s="1"/>
  <c r="N22" i="1" s="1"/>
  <c r="P22" i="1" s="1"/>
  <c r="N21" i="1" s="1"/>
  <c r="P21" i="1" s="1"/>
  <c r="N11" i="1" s="1"/>
  <c r="H40" i="1"/>
  <c r="J40" i="1" s="1"/>
  <c r="H39" i="1" s="1"/>
  <c r="J39" i="1" s="1"/>
  <c r="H38" i="1" s="1"/>
  <c r="J38" i="1" s="1"/>
  <c r="H37" i="1" s="1"/>
  <c r="J37" i="1" s="1"/>
  <c r="H36" i="1" s="1"/>
  <c r="J36" i="1" s="1"/>
  <c r="H35" i="1" s="1"/>
  <c r="J35" i="1" s="1"/>
  <c r="H33" i="1" s="1"/>
  <c r="J33" i="1" s="1"/>
  <c r="H32" i="1" s="1"/>
  <c r="J32" i="1" s="1"/>
  <c r="H31" i="1" s="1"/>
  <c r="J31" i="1" s="1"/>
  <c r="H30" i="1" s="1"/>
  <c r="J30" i="1" s="1"/>
  <c r="H29" i="1" s="1"/>
  <c r="J29" i="1" s="1"/>
  <c r="H28" i="1" s="1"/>
  <c r="J28" i="1" s="1"/>
  <c r="H27" i="1" s="1"/>
  <c r="J27" i="1" s="1"/>
  <c r="H26" i="1" s="1"/>
  <c r="J26" i="1" s="1"/>
  <c r="H25" i="1" s="1"/>
  <c r="J25" i="1" s="1"/>
  <c r="H24" i="1" s="1"/>
  <c r="J24" i="1" s="1"/>
  <c r="H23" i="1" s="1"/>
  <c r="J23" i="1" s="1"/>
  <c r="H22" i="1" s="1"/>
  <c r="J22" i="1" s="1"/>
  <c r="H21" i="1" s="1"/>
  <c r="J21" i="1" s="1"/>
  <c r="H11" i="1" s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W21" i="1"/>
  <c r="Y21" i="1" s="1"/>
  <c r="W22" i="1" s="1"/>
  <c r="Y22" i="1" s="1"/>
  <c r="W23" i="1" s="1"/>
  <c r="Y23" i="1" s="1"/>
  <c r="W24" i="1" s="1"/>
  <c r="Y24" i="1" s="1"/>
  <c r="W25" i="1" s="1"/>
  <c r="Y25" i="1" s="1"/>
  <c r="W26" i="1" s="1"/>
  <c r="Y26" i="1" s="1"/>
  <c r="W27" i="1" s="1"/>
  <c r="Y27" i="1" s="1"/>
  <c r="W28" i="1" s="1"/>
  <c r="Y28" i="1" s="1"/>
  <c r="W29" i="1" s="1"/>
  <c r="Y29" i="1" s="1"/>
  <c r="W30" i="1" s="1"/>
  <c r="Y30" i="1" s="1"/>
  <c r="W31" i="1" s="1"/>
  <c r="Y31" i="1" s="1"/>
  <c r="W32" i="1" s="1"/>
  <c r="Y32" i="1" s="1"/>
  <c r="W33" i="1" s="1"/>
  <c r="Y33" i="1" s="1"/>
  <c r="W34" i="1" s="1"/>
  <c r="Y34" i="1" s="1"/>
  <c r="W35" i="1" s="1"/>
  <c r="Y35" i="1" s="1"/>
  <c r="W36" i="1" s="1"/>
  <c r="Y36" i="1" s="1"/>
  <c r="W37" i="1" s="1"/>
  <c r="Y37" i="1" s="1"/>
  <c r="W38" i="1" s="1"/>
  <c r="Y38" i="1" s="1"/>
  <c r="W39" i="1" s="1"/>
  <c r="Y39" i="1" s="1"/>
  <c r="W40" i="1" s="1"/>
  <c r="Y40" i="1" s="1"/>
  <c r="W41" i="1" s="1"/>
  <c r="Q21" i="1"/>
  <c r="S21" i="1" s="1"/>
  <c r="Q22" i="1" s="1"/>
  <c r="S22" i="1" s="1"/>
  <c r="Q23" i="1" s="1"/>
  <c r="S23" i="1" s="1"/>
  <c r="Q24" i="1" s="1"/>
  <c r="S24" i="1" s="1"/>
  <c r="Q25" i="1" s="1"/>
  <c r="S25" i="1" s="1"/>
  <c r="Q26" i="1" s="1"/>
  <c r="S26" i="1" s="1"/>
  <c r="Q27" i="1" s="1"/>
  <c r="S27" i="1" s="1"/>
  <c r="Q28" i="1" s="1"/>
  <c r="S28" i="1" s="1"/>
  <c r="Q29" i="1" s="1"/>
  <c r="S29" i="1" s="1"/>
  <c r="Q30" i="1" s="1"/>
  <c r="S30" i="1" s="1"/>
  <c r="Q31" i="1" s="1"/>
  <c r="S31" i="1" s="1"/>
  <c r="Q32" i="1" s="1"/>
  <c r="S32" i="1" s="1"/>
  <c r="Q33" i="1" s="1"/>
  <c r="S33" i="1" s="1"/>
  <c r="Q34" i="1" s="1"/>
  <c r="S34" i="1" s="1"/>
  <c r="Q35" i="1" s="1"/>
  <c r="S35" i="1" s="1"/>
  <c r="Q36" i="1" s="1"/>
  <c r="S36" i="1" s="1"/>
  <c r="Q37" i="1" s="1"/>
  <c r="S37" i="1" s="1"/>
  <c r="Q38" i="1" s="1"/>
  <c r="S38" i="1" s="1"/>
  <c r="Q39" i="1" s="1"/>
  <c r="S39" i="1" s="1"/>
  <c r="Q40" i="1" s="1"/>
  <c r="S40" i="1" s="1"/>
  <c r="Q41" i="1" s="1"/>
  <c r="K21" i="1"/>
  <c r="M21" i="1" s="1"/>
  <c r="K22" i="1" s="1"/>
  <c r="M22" i="1" s="1"/>
  <c r="K23" i="1" s="1"/>
  <c r="M23" i="1" s="1"/>
  <c r="K24" i="1" s="1"/>
  <c r="M24" i="1" s="1"/>
  <c r="K25" i="1" s="1"/>
  <c r="M25" i="1" s="1"/>
  <c r="K26" i="1" s="1"/>
  <c r="M26" i="1" s="1"/>
  <c r="K27" i="1" s="1"/>
  <c r="M27" i="1" s="1"/>
  <c r="K28" i="1" s="1"/>
  <c r="M28" i="1" s="1"/>
  <c r="K29" i="1" s="1"/>
  <c r="M29" i="1" s="1"/>
  <c r="K30" i="1" s="1"/>
  <c r="M30" i="1" s="1"/>
  <c r="K31" i="1" s="1"/>
  <c r="M31" i="1" s="1"/>
  <c r="K32" i="1" s="1"/>
  <c r="M32" i="1" s="1"/>
  <c r="K33" i="1" s="1"/>
  <c r="M33" i="1" s="1"/>
  <c r="K34" i="1" s="1"/>
  <c r="M34" i="1" s="1"/>
  <c r="K35" i="1" s="1"/>
  <c r="M35" i="1" s="1"/>
  <c r="K36" i="1" s="1"/>
  <c r="M36" i="1" s="1"/>
  <c r="K37" i="1" s="1"/>
  <c r="M37" i="1" s="1"/>
  <c r="K38" i="1" s="1"/>
  <c r="M38" i="1" s="1"/>
  <c r="K39" i="1" s="1"/>
  <c r="M39" i="1" s="1"/>
  <c r="K40" i="1" s="1"/>
  <c r="M40" i="1" s="1"/>
  <c r="K41" i="1" s="1"/>
  <c r="E21" i="1"/>
  <c r="G21" i="1" s="1"/>
  <c r="E22" i="1" s="1"/>
  <c r="G22" i="1" s="1"/>
  <c r="E23" i="1" s="1"/>
  <c r="G23" i="1" s="1"/>
  <c r="E24" i="1" s="1"/>
  <c r="G24" i="1" s="1"/>
  <c r="E25" i="1" s="1"/>
  <c r="G25" i="1" s="1"/>
  <c r="E26" i="1" s="1"/>
  <c r="G26" i="1" s="1"/>
  <c r="E27" i="1" s="1"/>
  <c r="G27" i="1" s="1"/>
  <c r="E28" i="1" s="1"/>
  <c r="G28" i="1" s="1"/>
  <c r="E29" i="1" s="1"/>
  <c r="G29" i="1" s="1"/>
  <c r="E30" i="1" s="1"/>
  <c r="G30" i="1" s="1"/>
  <c r="E31" i="1" s="1"/>
  <c r="G31" i="1" s="1"/>
  <c r="E32" i="1" s="1"/>
  <c r="G32" i="1" s="1"/>
  <c r="E33" i="1" s="1"/>
  <c r="G33" i="1" s="1"/>
  <c r="E34" i="1" s="1"/>
  <c r="G34" i="1" s="1"/>
  <c r="E35" i="1" s="1"/>
  <c r="G35" i="1" s="1"/>
  <c r="E36" i="1" s="1"/>
  <c r="G36" i="1" s="1"/>
  <c r="E37" i="1" s="1"/>
  <c r="G37" i="1" s="1"/>
  <c r="E38" i="1" s="1"/>
  <c r="G38" i="1" s="1"/>
  <c r="E39" i="1" s="1"/>
  <c r="G39" i="1" s="1"/>
  <c r="E40" i="1" s="1"/>
  <c r="G40" i="1" s="1"/>
  <c r="E41" i="1" s="1"/>
  <c r="C21" i="1"/>
  <c r="C20" i="1"/>
  <c r="C19" i="1"/>
  <c r="C18" i="1"/>
  <c r="C17" i="1"/>
  <c r="C16" i="1"/>
  <c r="C15" i="1"/>
  <c r="C14" i="1"/>
  <c r="C13" i="1"/>
  <c r="W11" i="1"/>
  <c r="Q11" i="1"/>
  <c r="K11" i="1"/>
  <c r="E11" i="1"/>
</calcChain>
</file>

<file path=xl/sharedStrings.xml><?xml version="1.0" encoding="utf-8"?>
<sst xmlns="http://schemas.openxmlformats.org/spreadsheetml/2006/main" count="175" uniqueCount="58">
  <si>
    <t xml:space="preserve">РАСПИСАНИЕ  ДВИЖЕНИЯ </t>
  </si>
  <si>
    <r>
      <t xml:space="preserve">автобуса  пригородного регулярного маршрута  № 441 </t>
    </r>
    <r>
      <rPr>
        <b/>
        <sz val="12"/>
        <color indexed="8"/>
        <rFont val="Times New Roman"/>
        <family val="1"/>
        <charset val="204"/>
      </rPr>
      <t>«Брест - Ляховцы»</t>
    </r>
    <r>
      <rPr>
        <sz val="12"/>
        <color indexed="8"/>
        <rFont val="Times New Roman"/>
        <family val="1"/>
        <charset val="204"/>
      </rPr>
      <t xml:space="preserve"> </t>
    </r>
    <r>
      <rPr>
        <b/>
        <sz val="12"/>
        <color indexed="8"/>
        <rFont val="Times New Roman"/>
        <family val="1"/>
        <charset val="204"/>
      </rPr>
      <t xml:space="preserve"> (код маршрута 2033)                            </t>
    </r>
  </si>
  <si>
    <t>Вводится с  5 августа 2024 года</t>
  </si>
  <si>
    <t>Наименование и вид маршрута</t>
  </si>
  <si>
    <t>Перевозчики</t>
  </si>
  <si>
    <t>Марка автобуса</t>
  </si>
  <si>
    <t>Протяженность, км</t>
  </si>
  <si>
    <t>Периодичность</t>
  </si>
  <si>
    <t>" Брест - Ляховцы ", пригородный</t>
  </si>
  <si>
    <t>Коммунальное унитарное предприятие                             "Брестский общественный транспорт"</t>
  </si>
  <si>
    <t xml:space="preserve">Радзiмiч </t>
  </si>
  <si>
    <t>6:20 - 3,6,7 17:10 - 3, 18:20 - 6, 13:10 - 7</t>
  </si>
  <si>
    <t>Наименование остановочных пунктов</t>
  </si>
  <si>
    <t xml:space="preserve">Протяженность, км </t>
  </si>
  <si>
    <t>Время движения, мин</t>
  </si>
  <si>
    <t>рейс 1</t>
  </si>
  <si>
    <t>рейс 2</t>
  </si>
  <si>
    <t>рейс 3</t>
  </si>
  <si>
    <t>рейс 4</t>
  </si>
  <si>
    <t>от начального пункта</t>
  </si>
  <si>
    <t>между пунктами</t>
  </si>
  <si>
    <t>приб</t>
  </si>
  <si>
    <t>стоянка</t>
  </si>
  <si>
    <t>отпр.</t>
  </si>
  <si>
    <t>Брест АВ</t>
  </si>
  <si>
    <t>Университет</t>
  </si>
  <si>
    <t>Б. Космонавтов ПТ</t>
  </si>
  <si>
    <t>-</t>
  </si>
  <si>
    <t>Б. Шевченко ПТ</t>
  </si>
  <si>
    <t xml:space="preserve">Гостиница Беларусь </t>
  </si>
  <si>
    <t>м-н Южный ПТ</t>
  </si>
  <si>
    <t>Перекрёсток ПТ</t>
  </si>
  <si>
    <t>с/т Южное-1 п.т.</t>
  </si>
  <si>
    <t>с/т Южное-2  п.т.</t>
  </si>
  <si>
    <t>с/т "Светлячок"</t>
  </si>
  <si>
    <t>Пов. с/т "Жемчужина"</t>
  </si>
  <si>
    <t>С/т "Берёзовая роща"</t>
  </si>
  <si>
    <t xml:space="preserve">Мухавец-2 </t>
  </si>
  <si>
    <t>Мухавец</t>
  </si>
  <si>
    <t>Роман. Хутора</t>
  </si>
  <si>
    <t>Каменная - 1</t>
  </si>
  <si>
    <t>Каменная - 2</t>
  </si>
  <si>
    <t>Пов. Лозы</t>
  </si>
  <si>
    <t>20-ый км</t>
  </si>
  <si>
    <t>Пов. Закрутин</t>
  </si>
  <si>
    <t>Лешница</t>
  </si>
  <si>
    <t>Великорита-2</t>
  </si>
  <si>
    <t>д. Великорита</t>
  </si>
  <si>
    <t>Пов. Великорита</t>
  </si>
  <si>
    <t>Гусак</t>
  </si>
  <si>
    <t>Пер. Малорита</t>
  </si>
  <si>
    <t>пов. Ужово</t>
  </si>
  <si>
    <t>Мокраны</t>
  </si>
  <si>
    <t>Осовая</t>
  </si>
  <si>
    <t xml:space="preserve">Ляховцы-2 </t>
  </si>
  <si>
    <t>ост. Общественного транспорта ( разворотное кольцо)</t>
  </si>
  <si>
    <t xml:space="preserve">Согласовано </t>
  </si>
  <si>
    <t>Коммунальное унитарное 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</si>
</sst>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h:mm;"/>
    <numFmt numFmtId="166" formatCode="h:mm;@"/>
  </numFmts>
  <fonts count="34" x14ac:knownFonts="1"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3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theme="0"/>
      <name val="Arial"/>
      <family val="2"/>
      <charset val="204"/>
    </font>
    <font>
      <sz val="16"/>
      <color theme="0"/>
      <name val="Calibri"/>
      <family val="2"/>
      <charset val="204"/>
      <scheme val="minor"/>
    </font>
    <font>
      <b/>
      <i/>
      <sz val="14"/>
      <color theme="0"/>
      <name val="Arial"/>
      <family val="2"/>
      <charset val="204"/>
    </font>
    <font>
      <i/>
      <sz val="14"/>
      <color theme="0"/>
      <name val="Arial"/>
      <family val="2"/>
      <charset val="204"/>
    </font>
    <font>
      <b/>
      <sz val="9"/>
      <color rgb="FFC00000"/>
      <name val="Arial"/>
      <family val="2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7" fillId="0" borderId="0" xfId="0" applyFont="1"/>
    <xf numFmtId="0" fontId="12" fillId="0" borderId="2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top" wrapText="1"/>
    </xf>
    <xf numFmtId="164" fontId="13" fillId="0" borderId="2" xfId="0" applyNumberFormat="1" applyFont="1" applyBorder="1" applyAlignment="1">
      <alignment horizontal="center" vertical="top" wrapText="1"/>
    </xf>
    <xf numFmtId="164" fontId="8" fillId="0" borderId="3" xfId="0" applyNumberFormat="1" applyFont="1" applyBorder="1" applyAlignment="1">
      <alignment horizontal="center" vertical="top" wrapText="1"/>
    </xf>
    <xf numFmtId="0" fontId="0" fillId="0" borderId="4" xfId="0" applyBorder="1"/>
    <xf numFmtId="165" fontId="8" fillId="0" borderId="2" xfId="0" applyNumberFormat="1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top" wrapText="1"/>
    </xf>
    <xf numFmtId="165" fontId="7" fillId="2" borderId="26" xfId="0" applyNumberFormat="1" applyFont="1" applyFill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 wrapText="1"/>
    </xf>
    <xf numFmtId="165" fontId="8" fillId="0" borderId="12" xfId="0" applyNumberFormat="1" applyFont="1" applyBorder="1" applyAlignment="1">
      <alignment horizontal="center" vertical="center" wrapText="1"/>
    </xf>
    <xf numFmtId="165" fontId="7" fillId="0" borderId="26" xfId="0" applyNumberFormat="1" applyFont="1" applyBorder="1" applyAlignment="1">
      <alignment horizontal="center" vertical="center" wrapText="1"/>
    </xf>
    <xf numFmtId="20" fontId="0" fillId="0" borderId="0" xfId="0" applyNumberFormat="1"/>
    <xf numFmtId="0" fontId="14" fillId="0" borderId="27" xfId="0" applyFont="1" applyBorder="1" applyAlignment="1">
      <alignment vertical="top" wrapText="1"/>
    </xf>
    <xf numFmtId="164" fontId="15" fillId="0" borderId="28" xfId="0" applyNumberFormat="1" applyFont="1" applyBorder="1" applyAlignment="1">
      <alignment horizontal="center" vertical="top" wrapText="1"/>
    </xf>
    <xf numFmtId="164" fontId="14" fillId="0" borderId="29" xfId="0" applyNumberFormat="1" applyFont="1" applyBorder="1" applyAlignment="1">
      <alignment horizontal="center" vertical="top" wrapText="1"/>
    </xf>
    <xf numFmtId="0" fontId="0" fillId="0" borderId="17" xfId="0" applyBorder="1"/>
    <xf numFmtId="165" fontId="8" fillId="0" borderId="28" xfId="0" applyNumberFormat="1" applyFont="1" applyBorder="1" applyAlignment="1">
      <alignment horizontal="center" vertical="center" wrapText="1"/>
    </xf>
    <xf numFmtId="165" fontId="8" fillId="0" borderId="17" xfId="0" applyNumberFormat="1" applyFont="1" applyBorder="1" applyAlignment="1">
      <alignment horizontal="center" vertical="top" wrapText="1"/>
    </xf>
    <xf numFmtId="165" fontId="7" fillId="0" borderId="30" xfId="0" applyNumberFormat="1" applyFont="1" applyBorder="1" applyAlignment="1">
      <alignment horizontal="center" vertical="center" wrapText="1"/>
    </xf>
    <xf numFmtId="165" fontId="8" fillId="0" borderId="27" xfId="0" applyNumberFormat="1" applyFont="1" applyBorder="1" applyAlignment="1">
      <alignment horizontal="center" vertical="center" wrapText="1"/>
    </xf>
    <xf numFmtId="165" fontId="8" fillId="0" borderId="29" xfId="0" applyNumberFormat="1" applyFont="1" applyBorder="1" applyAlignment="1">
      <alignment horizontal="center" vertical="center" wrapText="1"/>
    </xf>
    <xf numFmtId="165" fontId="8" fillId="0" borderId="30" xfId="0" applyNumberFormat="1" applyFont="1" applyBorder="1" applyAlignment="1">
      <alignment horizontal="center" vertical="center" wrapText="1"/>
    </xf>
    <xf numFmtId="0" fontId="16" fillId="0" borderId="31" xfId="0" applyFont="1" applyBorder="1" applyAlignment="1">
      <alignment horizontal="justify" vertical="top" wrapText="1"/>
    </xf>
    <xf numFmtId="164" fontId="15" fillId="0" borderId="32" xfId="0" applyNumberFormat="1" applyFont="1" applyBorder="1" applyAlignment="1">
      <alignment horizontal="center" vertical="top" wrapText="1"/>
    </xf>
    <xf numFmtId="164" fontId="14" fillId="0" borderId="33" xfId="0" applyNumberFormat="1" applyFont="1" applyBorder="1" applyAlignment="1">
      <alignment horizontal="center" vertical="top" wrapText="1"/>
    </xf>
    <xf numFmtId="165" fontId="8" fillId="0" borderId="34" xfId="0" applyNumberFormat="1" applyFont="1" applyBorder="1" applyAlignment="1">
      <alignment horizontal="center" vertical="top" wrapText="1"/>
    </xf>
    <xf numFmtId="165" fontId="17" fillId="0" borderId="32" xfId="0" applyNumberFormat="1" applyFont="1" applyBorder="1" applyAlignment="1">
      <alignment horizontal="center" wrapText="1"/>
    </xf>
    <xf numFmtId="165" fontId="17" fillId="0" borderId="34" xfId="0" applyNumberFormat="1" applyFont="1" applyBorder="1" applyAlignment="1">
      <alignment horizontal="center" wrapText="1"/>
    </xf>
    <xf numFmtId="165" fontId="17" fillId="0" borderId="35" xfId="0" applyNumberFormat="1" applyFont="1" applyBorder="1" applyAlignment="1">
      <alignment horizontal="center" wrapText="1"/>
    </xf>
    <xf numFmtId="165" fontId="17" fillId="0" borderId="33" xfId="0" applyNumberFormat="1" applyFont="1" applyBorder="1" applyAlignment="1">
      <alignment horizontal="center" wrapText="1"/>
    </xf>
    <xf numFmtId="165" fontId="17" fillId="0" borderId="32" xfId="0" applyNumberFormat="1" applyFont="1" applyBorder="1" applyAlignment="1">
      <alignment horizontal="center" vertical="center" wrapText="1"/>
    </xf>
    <xf numFmtId="165" fontId="17" fillId="0" borderId="34" xfId="0" applyNumberFormat="1" applyFont="1" applyBorder="1" applyAlignment="1">
      <alignment horizontal="center" vertical="center" wrapText="1"/>
    </xf>
    <xf numFmtId="165" fontId="17" fillId="0" borderId="35" xfId="0" applyNumberFormat="1" applyFont="1" applyBorder="1" applyAlignment="1">
      <alignment horizontal="center" vertical="center" wrapText="1"/>
    </xf>
    <xf numFmtId="165" fontId="17" fillId="0" borderId="33" xfId="0" applyNumberFormat="1" applyFont="1" applyBorder="1" applyAlignment="1">
      <alignment horizontal="center" vertical="center" wrapText="1"/>
    </xf>
    <xf numFmtId="164" fontId="18" fillId="0" borderId="32" xfId="0" applyNumberFormat="1" applyFont="1" applyBorder="1" applyAlignment="1">
      <alignment horizontal="center" vertical="top" wrapText="1"/>
    </xf>
    <xf numFmtId="0" fontId="8" fillId="0" borderId="31" xfId="0" applyFont="1" applyBorder="1" applyAlignment="1">
      <alignment horizontal="justify" vertical="top" wrapText="1"/>
    </xf>
    <xf numFmtId="164" fontId="7" fillId="0" borderId="32" xfId="0" applyNumberFormat="1" applyFont="1" applyBorder="1" applyAlignment="1">
      <alignment horizontal="center" vertical="top" wrapText="1"/>
    </xf>
    <xf numFmtId="164" fontId="8" fillId="0" borderId="33" xfId="0" applyNumberFormat="1" applyFont="1" applyBorder="1" applyAlignment="1">
      <alignment horizontal="center" vertical="top" wrapText="1"/>
    </xf>
    <xf numFmtId="165" fontId="8" fillId="0" borderId="34" xfId="0" applyNumberFormat="1" applyFont="1" applyBorder="1" applyAlignment="1">
      <alignment horizontal="center" vertical="center" wrapText="1"/>
    </xf>
    <xf numFmtId="166" fontId="8" fillId="0" borderId="32" xfId="0" applyNumberFormat="1" applyFont="1" applyBorder="1" applyAlignment="1">
      <alignment horizontal="center" vertical="top" wrapText="1"/>
    </xf>
    <xf numFmtId="165" fontId="8" fillId="0" borderId="33" xfId="0" applyNumberFormat="1" applyFont="1" applyBorder="1" applyAlignment="1">
      <alignment horizontal="center" vertical="top" wrapText="1"/>
    </xf>
    <xf numFmtId="165" fontId="8" fillId="0" borderId="35" xfId="0" applyNumberFormat="1" applyFont="1" applyBorder="1" applyAlignment="1">
      <alignment horizontal="center" vertical="top" wrapText="1"/>
    </xf>
    <xf numFmtId="165" fontId="8" fillId="0" borderId="32" xfId="0" applyNumberFormat="1" applyFont="1" applyBorder="1" applyAlignment="1">
      <alignment horizontal="center" vertical="center" wrapText="1"/>
    </xf>
    <xf numFmtId="165" fontId="8" fillId="0" borderId="35" xfId="0" applyNumberFormat="1" applyFont="1" applyBorder="1" applyAlignment="1">
      <alignment horizontal="center" vertical="center" wrapText="1"/>
    </xf>
    <xf numFmtId="165" fontId="8" fillId="0" borderId="36" xfId="0" applyNumberFormat="1" applyFont="1" applyBorder="1" applyAlignment="1">
      <alignment horizontal="center" vertical="top" wrapText="1"/>
    </xf>
    <xf numFmtId="166" fontId="8" fillId="0" borderId="32" xfId="0" applyNumberFormat="1" applyFont="1" applyBorder="1" applyAlignment="1" applyProtection="1">
      <alignment horizontal="center" vertical="top" wrapText="1"/>
      <protection locked="0"/>
    </xf>
    <xf numFmtId="166" fontId="8" fillId="0" borderId="33" xfId="0" applyNumberFormat="1" applyFont="1" applyBorder="1" applyAlignment="1">
      <alignment horizontal="center" vertical="top" wrapText="1"/>
    </xf>
    <xf numFmtId="166" fontId="8" fillId="0" borderId="33" xfId="0" applyNumberFormat="1" applyFont="1" applyBorder="1" applyAlignment="1">
      <alignment horizontal="center" vertical="center" wrapText="1"/>
    </xf>
    <xf numFmtId="164" fontId="19" fillId="0" borderId="32" xfId="0" applyNumberFormat="1" applyFont="1" applyBorder="1" applyAlignment="1">
      <alignment horizontal="center" vertical="top" wrapText="1"/>
    </xf>
    <xf numFmtId="164" fontId="20" fillId="0" borderId="33" xfId="0" applyNumberFormat="1" applyFont="1" applyBorder="1" applyAlignment="1">
      <alignment horizontal="center" vertical="top" wrapText="1"/>
    </xf>
    <xf numFmtId="166" fontId="20" fillId="0" borderId="32" xfId="0" applyNumberFormat="1" applyFont="1" applyBorder="1" applyAlignment="1">
      <alignment horizontal="center" vertical="top" wrapText="1"/>
    </xf>
    <xf numFmtId="165" fontId="20" fillId="0" borderId="32" xfId="0" applyNumberFormat="1" applyFont="1" applyBorder="1" applyAlignment="1">
      <alignment horizontal="center" vertical="center" wrapText="1"/>
    </xf>
    <xf numFmtId="165" fontId="20" fillId="0" borderId="33" xfId="0" applyNumberFormat="1" applyFont="1" applyBorder="1" applyAlignment="1">
      <alignment horizontal="center" vertical="center" wrapText="1"/>
    </xf>
    <xf numFmtId="165" fontId="20" fillId="0" borderId="35" xfId="0" applyNumberFormat="1" applyFont="1" applyBorder="1" applyAlignment="1">
      <alignment horizontal="center" vertical="center" wrapText="1"/>
    </xf>
    <xf numFmtId="165" fontId="20" fillId="0" borderId="36" xfId="0" applyNumberFormat="1" applyFont="1" applyBorder="1" applyAlignment="1">
      <alignment horizontal="center" vertical="top" wrapText="1"/>
    </xf>
    <xf numFmtId="165" fontId="20" fillId="0" borderId="33" xfId="0" applyNumberFormat="1" applyFont="1" applyBorder="1" applyAlignment="1">
      <alignment horizontal="center" vertical="top" wrapText="1"/>
    </xf>
    <xf numFmtId="165" fontId="20" fillId="0" borderId="35" xfId="0" applyNumberFormat="1" applyFont="1" applyBorder="1" applyAlignment="1">
      <alignment horizontal="center" vertical="top" wrapText="1"/>
    </xf>
    <xf numFmtId="165" fontId="8" fillId="0" borderId="33" xfId="0" applyNumberFormat="1" applyFont="1" applyBorder="1" applyAlignment="1">
      <alignment horizontal="center" vertical="center" wrapText="1"/>
    </xf>
    <xf numFmtId="0" fontId="20" fillId="0" borderId="31" xfId="0" applyFont="1" applyBorder="1" applyAlignment="1">
      <alignment horizontal="justify" vertical="top" wrapText="1"/>
    </xf>
    <xf numFmtId="165" fontId="8" fillId="0" borderId="32" xfId="0" applyNumberFormat="1" applyFont="1" applyBorder="1" applyAlignment="1" applyProtection="1">
      <alignment horizontal="center" vertical="center" wrapText="1"/>
      <protection locked="0"/>
    </xf>
    <xf numFmtId="165" fontId="8" fillId="0" borderId="35" xfId="0" applyNumberFormat="1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>
      <alignment wrapText="1"/>
    </xf>
    <xf numFmtId="165" fontId="8" fillId="0" borderId="32" xfId="0" applyNumberFormat="1" applyFont="1" applyBorder="1" applyAlignment="1">
      <alignment horizontal="center" vertical="top" wrapText="1"/>
    </xf>
    <xf numFmtId="0" fontId="20" fillId="0" borderId="31" xfId="0" applyFont="1" applyBorder="1" applyAlignment="1">
      <alignment vertical="top" wrapText="1"/>
    </xf>
    <xf numFmtId="0" fontId="20" fillId="0" borderId="31" xfId="0" applyFont="1" applyBorder="1"/>
    <xf numFmtId="0" fontId="21" fillId="2" borderId="8" xfId="0" applyFont="1" applyFill="1" applyBorder="1" applyAlignment="1">
      <alignment horizontal="left" vertical="center" wrapText="1"/>
    </xf>
    <xf numFmtId="164" fontId="19" fillId="0" borderId="8" xfId="0" applyNumberFormat="1" applyFont="1" applyBorder="1" applyAlignment="1">
      <alignment horizontal="center" vertical="center" wrapText="1"/>
    </xf>
    <xf numFmtId="164" fontId="20" fillId="0" borderId="9" xfId="0" applyNumberFormat="1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165" fontId="8" fillId="0" borderId="37" xfId="0" applyNumberFormat="1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165" fontId="7" fillId="0" borderId="37" xfId="0" applyNumberFormat="1" applyFont="1" applyBorder="1" applyAlignment="1">
      <alignment horizontal="center" vertical="center" wrapText="1"/>
    </xf>
    <xf numFmtId="165" fontId="8" fillId="0" borderId="38" xfId="0" applyNumberFormat="1" applyFont="1" applyBorder="1" applyAlignment="1">
      <alignment horizontal="center" vertical="center" wrapText="1"/>
    </xf>
    <xf numFmtId="166" fontId="22" fillId="2" borderId="0" xfId="0" applyNumberFormat="1" applyFont="1" applyFill="1" applyAlignment="1">
      <alignment horizontal="center" vertical="center" wrapText="1"/>
    </xf>
    <xf numFmtId="164" fontId="23" fillId="2" borderId="0" xfId="0" applyNumberFormat="1" applyFont="1" applyFill="1" applyAlignment="1">
      <alignment horizontal="center" vertical="center" wrapText="1"/>
    </xf>
    <xf numFmtId="164" fontId="24" fillId="2" borderId="0" xfId="0" applyNumberFormat="1" applyFont="1" applyFill="1" applyAlignment="1">
      <alignment horizontal="center" vertical="center" wrapText="1"/>
    </xf>
    <xf numFmtId="164" fontId="25" fillId="2" borderId="0" xfId="0" applyNumberFormat="1" applyFont="1" applyFill="1" applyAlignment="1">
      <alignment horizontal="center" vertical="center" wrapText="1"/>
    </xf>
    <xf numFmtId="0" fontId="26" fillId="0" borderId="0" xfId="0" applyFont="1"/>
    <xf numFmtId="0" fontId="26" fillId="2" borderId="0" xfId="0" applyFont="1" applyFill="1"/>
    <xf numFmtId="165" fontId="8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top" wrapText="1"/>
    </xf>
    <xf numFmtId="0" fontId="27" fillId="0" borderId="0" xfId="0" applyFont="1"/>
    <xf numFmtId="0" fontId="28" fillId="0" borderId="0" xfId="0" applyFont="1"/>
    <xf numFmtId="164" fontId="27" fillId="0" borderId="0" xfId="0" applyNumberFormat="1" applyFont="1"/>
    <xf numFmtId="166" fontId="27" fillId="2" borderId="0" xfId="0" applyNumberFormat="1" applyFont="1" applyFill="1" applyAlignment="1">
      <alignment horizontal="center" vertical="center" wrapText="1"/>
    </xf>
    <xf numFmtId="164" fontId="29" fillId="2" borderId="0" xfId="0" applyNumberFormat="1" applyFont="1" applyFill="1" applyAlignment="1">
      <alignment horizontal="center" vertical="center" wrapText="1"/>
    </xf>
    <xf numFmtId="164" fontId="30" fillId="2" borderId="0" xfId="0" applyNumberFormat="1" applyFont="1" applyFill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164" fontId="32" fillId="0" borderId="0" xfId="0" applyNumberFormat="1" applyFont="1" applyAlignment="1">
      <alignment horizontal="center" vertical="top" wrapText="1"/>
    </xf>
    <xf numFmtId="164" fontId="33" fillId="0" borderId="0" xfId="0" applyNumberFormat="1" applyFont="1" applyAlignment="1">
      <alignment horizontal="center" vertical="top" wrapText="1"/>
    </xf>
    <xf numFmtId="165" fontId="8" fillId="2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right"/>
    </xf>
    <xf numFmtId="0" fontId="8" fillId="0" borderId="0" xfId="0" applyFont="1"/>
    <xf numFmtId="165" fontId="0" fillId="0" borderId="0" xfId="0" applyNumberForma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166" fontId="27" fillId="2" borderId="0" xfId="0" applyNumberFormat="1" applyFont="1" applyFill="1" applyAlignment="1">
      <alignment horizontal="left" vertical="center" wrapText="1"/>
    </xf>
    <xf numFmtId="164" fontId="27" fillId="2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G61"/>
  <sheetViews>
    <sheetView tabSelected="1" view="pageBreakPreview" zoomScale="57" zoomScaleNormal="85" zoomScaleSheetLayoutView="57" workbookViewId="0">
      <selection activeCell="A61" sqref="A61:D70"/>
    </sheetView>
  </sheetViews>
  <sheetFormatPr defaultRowHeight="14.4" x14ac:dyDescent="0.3"/>
  <cols>
    <col min="1" max="1" width="30.296875" customWidth="1"/>
    <col min="2" max="2" width="12.8984375" customWidth="1"/>
    <col min="3" max="3" width="9.69921875" customWidth="1"/>
    <col min="4" max="4" width="9.296875" customWidth="1"/>
    <col min="5" max="5" width="9.69921875" customWidth="1"/>
    <col min="6" max="6" width="8" customWidth="1"/>
    <col min="7" max="7" width="10.69921875" customWidth="1"/>
    <col min="8" max="8" width="10" customWidth="1"/>
    <col min="9" max="9" width="7.3984375" customWidth="1"/>
    <col min="10" max="10" width="9.09765625" customWidth="1"/>
    <col min="14" max="14" width="7.09765625" customWidth="1"/>
    <col min="16" max="16" width="9" customWidth="1"/>
    <col min="17" max="17" width="8.09765625" customWidth="1"/>
    <col min="18" max="18" width="5.8984375" customWidth="1"/>
  </cols>
  <sheetData>
    <row r="1" spans="1:33" ht="22.6" customHeight="1" x14ac:dyDescent="0.45">
      <c r="A1" s="1"/>
      <c r="B1" s="2"/>
      <c r="C1" s="3"/>
      <c r="D1" s="3"/>
      <c r="E1" s="3"/>
      <c r="F1" s="4"/>
      <c r="G1" s="1"/>
      <c r="H1" s="2"/>
      <c r="I1" s="3"/>
      <c r="J1" s="3"/>
      <c r="L1" s="5"/>
      <c r="M1" s="5"/>
      <c r="P1" s="5"/>
      <c r="R1" s="5"/>
      <c r="S1" s="5"/>
      <c r="W1" s="5"/>
      <c r="X1" s="6"/>
      <c r="Y1" s="6"/>
    </row>
    <row r="2" spans="1:33" ht="42.8" customHeight="1" x14ac:dyDescent="0.45">
      <c r="A2" s="122"/>
      <c r="B2" s="122"/>
      <c r="C2" s="122"/>
      <c r="D2" s="122"/>
      <c r="E2" s="7"/>
      <c r="F2" s="7"/>
      <c r="G2" s="122"/>
      <c r="H2" s="122"/>
      <c r="I2" s="122"/>
      <c r="J2" s="122"/>
      <c r="K2" s="122"/>
      <c r="L2" s="122"/>
      <c r="M2" s="122"/>
      <c r="P2" s="8"/>
      <c r="R2" s="9"/>
      <c r="W2" s="5"/>
      <c r="X2" s="5"/>
      <c r="Y2" s="6"/>
    </row>
    <row r="3" spans="1:33" ht="21.75" customHeight="1" x14ac:dyDescent="0.45">
      <c r="A3" s="10"/>
      <c r="B3" s="123"/>
      <c r="C3" s="123"/>
      <c r="D3" s="123"/>
      <c r="E3" s="7"/>
      <c r="G3" s="123"/>
      <c r="H3" s="123"/>
      <c r="I3" s="123"/>
      <c r="J3" s="123"/>
      <c r="K3" s="123"/>
      <c r="L3" s="123"/>
      <c r="M3" s="123"/>
      <c r="P3" s="3"/>
      <c r="S3" s="11"/>
      <c r="W3" s="12"/>
      <c r="X3" s="13"/>
      <c r="Y3" s="6"/>
    </row>
    <row r="4" spans="1:33" ht="23.95" customHeight="1" x14ac:dyDescent="0.45">
      <c r="A4" s="14"/>
      <c r="B4" s="14"/>
      <c r="C4" s="11"/>
      <c r="E4" s="7"/>
      <c r="F4" s="7"/>
      <c r="G4" s="124"/>
      <c r="H4" s="124"/>
      <c r="I4" s="124"/>
      <c r="J4" s="124"/>
      <c r="K4" s="124"/>
      <c r="L4" s="124"/>
      <c r="M4" s="124"/>
      <c r="N4" s="15"/>
      <c r="P4" s="16"/>
      <c r="Q4" s="121"/>
      <c r="R4" s="121"/>
      <c r="S4" s="121"/>
      <c r="T4" s="15"/>
      <c r="V4" s="15"/>
      <c r="W4" s="12"/>
      <c r="X4" s="17"/>
      <c r="Y4" s="6"/>
    </row>
    <row r="5" spans="1:33" ht="14.95" customHeight="1" x14ac:dyDescent="0.3">
      <c r="A5" s="125" t="s">
        <v>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8"/>
      <c r="X5" s="18"/>
      <c r="Y5" s="18"/>
      <c r="Z5" s="18"/>
      <c r="AA5" s="18"/>
    </row>
    <row r="6" spans="1:33" ht="18" customHeight="1" thickBot="1" x14ac:dyDescent="0.4">
      <c r="A6" s="126" t="s">
        <v>1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7" t="s">
        <v>2</v>
      </c>
      <c r="X6" s="127"/>
      <c r="Y6" s="127"/>
      <c r="Z6" s="127"/>
      <c r="AA6" s="127"/>
    </row>
    <row r="7" spans="1:33" ht="28.55" customHeight="1" thickBot="1" x14ac:dyDescent="0.35">
      <c r="A7" s="128" t="s">
        <v>3</v>
      </c>
      <c r="B7" s="129"/>
      <c r="C7" s="129" t="s">
        <v>4</v>
      </c>
      <c r="D7" s="129"/>
      <c r="E7" s="129"/>
      <c r="F7" s="129"/>
      <c r="G7" s="129"/>
      <c r="H7" s="129" t="s">
        <v>5</v>
      </c>
      <c r="I7" s="129"/>
      <c r="J7" s="129"/>
      <c r="K7" s="129" t="s">
        <v>6</v>
      </c>
      <c r="L7" s="129"/>
      <c r="M7" s="130"/>
      <c r="N7" s="131" t="s">
        <v>7</v>
      </c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3"/>
    </row>
    <row r="8" spans="1:33" ht="32.299999999999997" customHeight="1" thickBot="1" x14ac:dyDescent="0.35">
      <c r="A8" s="137" t="s">
        <v>8</v>
      </c>
      <c r="B8" s="138"/>
      <c r="C8" s="138" t="s">
        <v>9</v>
      </c>
      <c r="D8" s="138"/>
      <c r="E8" s="138"/>
      <c r="F8" s="138"/>
      <c r="G8" s="138"/>
      <c r="H8" s="138" t="s">
        <v>10</v>
      </c>
      <c r="I8" s="138"/>
      <c r="J8" s="138"/>
      <c r="K8" s="138">
        <v>59.2</v>
      </c>
      <c r="L8" s="138"/>
      <c r="M8" s="139"/>
      <c r="N8" s="140" t="s">
        <v>11</v>
      </c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2"/>
    </row>
    <row r="9" spans="1:33" x14ac:dyDescent="0.3">
      <c r="A9" s="143" t="s">
        <v>12</v>
      </c>
      <c r="B9" s="145" t="s">
        <v>13</v>
      </c>
      <c r="C9" s="146"/>
      <c r="D9" s="147" t="s">
        <v>14</v>
      </c>
      <c r="E9" s="149" t="s">
        <v>15</v>
      </c>
      <c r="F9" s="150"/>
      <c r="G9" s="151"/>
      <c r="H9" s="150" t="s">
        <v>16</v>
      </c>
      <c r="I9" s="150"/>
      <c r="J9" s="146"/>
      <c r="K9" s="145" t="s">
        <v>17</v>
      </c>
      <c r="L9" s="150"/>
      <c r="M9" s="146"/>
      <c r="N9" s="134" t="s">
        <v>18</v>
      </c>
      <c r="O9" s="135"/>
      <c r="P9" s="136"/>
      <c r="Q9" s="134" t="s">
        <v>17</v>
      </c>
      <c r="R9" s="135"/>
      <c r="S9" s="152"/>
      <c r="T9" s="134" t="s">
        <v>18</v>
      </c>
      <c r="U9" s="135"/>
      <c r="V9" s="136"/>
      <c r="W9" s="134" t="s">
        <v>17</v>
      </c>
      <c r="X9" s="135"/>
      <c r="Y9" s="152"/>
      <c r="Z9" s="134" t="s">
        <v>18</v>
      </c>
      <c r="AA9" s="135"/>
      <c r="AB9" s="136"/>
    </row>
    <row r="10" spans="1:33" ht="25.5" customHeight="1" thickBot="1" x14ac:dyDescent="0.35">
      <c r="A10" s="144"/>
      <c r="B10" s="19" t="s">
        <v>19</v>
      </c>
      <c r="C10" s="19" t="s">
        <v>20</v>
      </c>
      <c r="D10" s="148"/>
      <c r="E10" s="20" t="s">
        <v>21</v>
      </c>
      <c r="F10" s="19" t="s">
        <v>22</v>
      </c>
      <c r="G10" s="21" t="s">
        <v>23</v>
      </c>
      <c r="H10" s="20" t="s">
        <v>21</v>
      </c>
      <c r="I10" s="19" t="s">
        <v>22</v>
      </c>
      <c r="J10" s="21" t="s">
        <v>23</v>
      </c>
      <c r="K10" s="20" t="s">
        <v>21</v>
      </c>
      <c r="L10" s="19" t="s">
        <v>22</v>
      </c>
      <c r="M10" s="21" t="s">
        <v>23</v>
      </c>
      <c r="N10" s="20" t="s">
        <v>21</v>
      </c>
      <c r="O10" s="19" t="s">
        <v>22</v>
      </c>
      <c r="P10" s="21" t="s">
        <v>23</v>
      </c>
      <c r="Q10" s="20" t="s">
        <v>21</v>
      </c>
      <c r="R10" s="19" t="s">
        <v>22</v>
      </c>
      <c r="S10" s="21" t="s">
        <v>23</v>
      </c>
      <c r="T10" s="20" t="s">
        <v>21</v>
      </c>
      <c r="U10" s="19" t="s">
        <v>22</v>
      </c>
      <c r="V10" s="21" t="s">
        <v>23</v>
      </c>
      <c r="W10" s="20" t="s">
        <v>21</v>
      </c>
      <c r="X10" s="19" t="s">
        <v>22</v>
      </c>
      <c r="Y10" s="21" t="s">
        <v>23</v>
      </c>
      <c r="Z10" s="20" t="s">
        <v>21</v>
      </c>
      <c r="AA10" s="19" t="s">
        <v>22</v>
      </c>
      <c r="AB10" s="21" t="s">
        <v>23</v>
      </c>
    </row>
    <row r="11" spans="1:33" ht="15.8" customHeight="1" x14ac:dyDescent="0.3">
      <c r="A11" s="22" t="s">
        <v>24</v>
      </c>
      <c r="B11" s="23">
        <v>0</v>
      </c>
      <c r="C11" s="24"/>
      <c r="D11" s="25"/>
      <c r="E11" s="26">
        <f>G11-Q11</f>
        <v>-0.49305555555555552</v>
      </c>
      <c r="F11" s="27"/>
      <c r="G11" s="28">
        <v>0.2638888888888889</v>
      </c>
      <c r="H11" s="29">
        <f>J21</f>
        <v>0.3694444444444443</v>
      </c>
      <c r="I11" s="30"/>
      <c r="J11" s="31"/>
      <c r="K11" s="32">
        <f>M11-AG11</f>
        <v>0.70833333333333337</v>
      </c>
      <c r="L11" s="27"/>
      <c r="M11" s="33">
        <v>0.71527777777777779</v>
      </c>
      <c r="N11" s="29">
        <f>P21+$D$21+AG13</f>
        <v>0.84097222222222201</v>
      </c>
      <c r="O11" s="30"/>
      <c r="P11" s="31"/>
      <c r="Q11" s="32">
        <f>S11-AG11</f>
        <v>0.75694444444444442</v>
      </c>
      <c r="R11" s="27"/>
      <c r="S11" s="33">
        <v>0.76388888888888884</v>
      </c>
      <c r="T11" s="29">
        <f>V21+$D$21+AG13</f>
        <v>0.88958333333333306</v>
      </c>
      <c r="U11" s="30"/>
      <c r="V11" s="31"/>
      <c r="W11" s="32">
        <f>Y11-AG11</f>
        <v>0.54166666666666663</v>
      </c>
      <c r="X11" s="27"/>
      <c r="Y11" s="33">
        <v>0.54861111111111105</v>
      </c>
      <c r="Z11" s="29">
        <f>AB21+$D$21+AG13</f>
        <v>0.67430555555555527</v>
      </c>
      <c r="AA11" s="30"/>
      <c r="AB11" s="31"/>
      <c r="AG11" s="34">
        <v>6.9444444444444441E-3</v>
      </c>
    </row>
    <row r="12" spans="1:33" ht="15.8" customHeight="1" x14ac:dyDescent="0.3">
      <c r="A12" s="35" t="s">
        <v>25</v>
      </c>
      <c r="B12" s="36"/>
      <c r="C12" s="37"/>
      <c r="D12" s="38"/>
      <c r="E12" s="39"/>
      <c r="F12" s="40"/>
      <c r="G12" s="41"/>
      <c r="H12" s="42"/>
      <c r="I12" s="43"/>
      <c r="J12" s="44"/>
      <c r="K12" s="39"/>
      <c r="L12" s="40"/>
      <c r="M12" s="41"/>
      <c r="N12" s="42"/>
      <c r="O12" s="43"/>
      <c r="P12" s="44"/>
      <c r="Q12" s="39"/>
      <c r="R12" s="40"/>
      <c r="S12" s="41"/>
      <c r="T12" s="42"/>
      <c r="U12" s="43"/>
      <c r="V12" s="44"/>
      <c r="W12" s="39"/>
      <c r="X12" s="40"/>
      <c r="Y12" s="41"/>
      <c r="Z12" s="42"/>
      <c r="AA12" s="43"/>
      <c r="AB12" s="44"/>
      <c r="AG12" s="34"/>
    </row>
    <row r="13" spans="1:33" ht="15.8" customHeight="1" x14ac:dyDescent="0.35">
      <c r="A13" s="45" t="s">
        <v>26</v>
      </c>
      <c r="B13" s="46">
        <v>2.2999999999999998</v>
      </c>
      <c r="C13" s="47">
        <f>B13-B11</f>
        <v>2.2999999999999998</v>
      </c>
      <c r="D13" s="48"/>
      <c r="E13" s="49" t="s">
        <v>27</v>
      </c>
      <c r="F13" s="50" t="s">
        <v>27</v>
      </c>
      <c r="G13" s="51" t="s">
        <v>27</v>
      </c>
      <c r="H13" s="49"/>
      <c r="I13" s="52"/>
      <c r="J13" s="51"/>
      <c r="K13" s="49" t="s">
        <v>27</v>
      </c>
      <c r="L13" s="50" t="s">
        <v>27</v>
      </c>
      <c r="M13" s="51" t="s">
        <v>27</v>
      </c>
      <c r="N13" s="49"/>
      <c r="O13" s="52"/>
      <c r="P13" s="51"/>
      <c r="Q13" s="49" t="s">
        <v>27</v>
      </c>
      <c r="R13" s="50" t="s">
        <v>27</v>
      </c>
      <c r="S13" s="51" t="s">
        <v>27</v>
      </c>
      <c r="T13" s="49"/>
      <c r="U13" s="52"/>
      <c r="V13" s="51"/>
      <c r="W13" s="49" t="s">
        <v>27</v>
      </c>
      <c r="X13" s="50" t="s">
        <v>27</v>
      </c>
      <c r="Y13" s="51" t="s">
        <v>27</v>
      </c>
      <c r="Z13" s="49"/>
      <c r="AA13" s="52"/>
      <c r="AB13" s="51"/>
      <c r="AG13" s="34">
        <v>6.2499999999999995E-3</v>
      </c>
    </row>
    <row r="14" spans="1:33" ht="15.8" customHeight="1" x14ac:dyDescent="0.35">
      <c r="A14" s="45" t="s">
        <v>28</v>
      </c>
      <c r="B14" s="46">
        <v>2.6</v>
      </c>
      <c r="C14" s="47">
        <f>B14-B13</f>
        <v>0.30000000000000027</v>
      </c>
      <c r="D14" s="48"/>
      <c r="E14" s="49"/>
      <c r="F14" s="50"/>
      <c r="G14" s="51"/>
      <c r="H14" s="49" t="s">
        <v>27</v>
      </c>
      <c r="I14" s="52" t="s">
        <v>27</v>
      </c>
      <c r="J14" s="51" t="s">
        <v>27</v>
      </c>
      <c r="K14" s="49"/>
      <c r="L14" s="50"/>
      <c r="M14" s="51"/>
      <c r="N14" s="49" t="s">
        <v>27</v>
      </c>
      <c r="O14" s="52" t="s">
        <v>27</v>
      </c>
      <c r="P14" s="51" t="s">
        <v>27</v>
      </c>
      <c r="Q14" s="49"/>
      <c r="R14" s="50"/>
      <c r="S14" s="51"/>
      <c r="T14" s="49" t="s">
        <v>27</v>
      </c>
      <c r="U14" s="52" t="s">
        <v>27</v>
      </c>
      <c r="V14" s="51" t="s">
        <v>27</v>
      </c>
      <c r="W14" s="49"/>
      <c r="X14" s="50"/>
      <c r="Y14" s="51"/>
      <c r="Z14" s="49" t="s">
        <v>27</v>
      </c>
      <c r="AA14" s="52" t="s">
        <v>27</v>
      </c>
      <c r="AB14" s="51" t="s">
        <v>27</v>
      </c>
      <c r="AG14" s="34">
        <v>3.472222222222222E-3</v>
      </c>
    </row>
    <row r="15" spans="1:33" ht="15.8" customHeight="1" x14ac:dyDescent="0.35">
      <c r="A15" s="45" t="s">
        <v>29</v>
      </c>
      <c r="B15" s="46">
        <v>2.8</v>
      </c>
      <c r="C15" s="47">
        <f t="shared" ref="C15:C41" si="0">B15-B14</f>
        <v>0.19999999999999973</v>
      </c>
      <c r="D15" s="48"/>
      <c r="E15" s="53" t="s">
        <v>27</v>
      </c>
      <c r="F15" s="54" t="s">
        <v>27</v>
      </c>
      <c r="G15" s="55" t="s">
        <v>27</v>
      </c>
      <c r="H15" s="53"/>
      <c r="I15" s="56"/>
      <c r="J15" s="55"/>
      <c r="K15" s="53" t="s">
        <v>27</v>
      </c>
      <c r="L15" s="54" t="s">
        <v>27</v>
      </c>
      <c r="M15" s="55" t="s">
        <v>27</v>
      </c>
      <c r="N15" s="49"/>
      <c r="O15" s="52"/>
      <c r="P15" s="51"/>
      <c r="Q15" s="53" t="s">
        <v>27</v>
      </c>
      <c r="R15" s="54" t="s">
        <v>27</v>
      </c>
      <c r="S15" s="55" t="s">
        <v>27</v>
      </c>
      <c r="T15" s="49"/>
      <c r="U15" s="52"/>
      <c r="V15" s="51"/>
      <c r="W15" s="53" t="s">
        <v>27</v>
      </c>
      <c r="X15" s="54" t="s">
        <v>27</v>
      </c>
      <c r="Y15" s="55" t="s">
        <v>27</v>
      </c>
      <c r="Z15" s="49"/>
      <c r="AA15" s="52"/>
      <c r="AB15" s="51"/>
    </row>
    <row r="16" spans="1:33" ht="15.8" customHeight="1" x14ac:dyDescent="0.35">
      <c r="A16" s="45" t="s">
        <v>30</v>
      </c>
      <c r="B16" s="46">
        <v>7.1</v>
      </c>
      <c r="C16" s="47">
        <f t="shared" si="0"/>
        <v>4.3</v>
      </c>
      <c r="D16" s="48"/>
      <c r="E16" s="49"/>
      <c r="F16" s="50"/>
      <c r="G16" s="51"/>
      <c r="H16" s="49"/>
      <c r="I16" s="52"/>
      <c r="J16" s="51"/>
      <c r="K16" s="49"/>
      <c r="L16" s="50"/>
      <c r="M16" s="51"/>
      <c r="N16" s="49"/>
      <c r="O16" s="52"/>
      <c r="P16" s="51"/>
      <c r="Q16" s="49"/>
      <c r="R16" s="50"/>
      <c r="S16" s="51"/>
      <c r="T16" s="49"/>
      <c r="U16" s="52"/>
      <c r="V16" s="51"/>
      <c r="W16" s="49"/>
      <c r="X16" s="50"/>
      <c r="Y16" s="51"/>
      <c r="Z16" s="49"/>
      <c r="AA16" s="52"/>
      <c r="AB16" s="51"/>
    </row>
    <row r="17" spans="1:28" ht="15.8" customHeight="1" x14ac:dyDescent="0.35">
      <c r="A17" s="45" t="s">
        <v>31</v>
      </c>
      <c r="B17" s="46">
        <v>8.9</v>
      </c>
      <c r="C17" s="47">
        <f t="shared" si="0"/>
        <v>1.8000000000000007</v>
      </c>
      <c r="D17" s="48"/>
      <c r="E17" s="49"/>
      <c r="F17" s="50"/>
      <c r="G17" s="51"/>
      <c r="H17" s="49" t="s">
        <v>27</v>
      </c>
      <c r="I17" s="52" t="s">
        <v>27</v>
      </c>
      <c r="J17" s="51" t="s">
        <v>27</v>
      </c>
      <c r="K17" s="49"/>
      <c r="L17" s="50"/>
      <c r="M17" s="51"/>
      <c r="N17" s="49" t="s">
        <v>27</v>
      </c>
      <c r="O17" s="52" t="s">
        <v>27</v>
      </c>
      <c r="P17" s="51" t="s">
        <v>27</v>
      </c>
      <c r="Q17" s="49"/>
      <c r="R17" s="50"/>
      <c r="S17" s="51"/>
      <c r="T17" s="49" t="s">
        <v>27</v>
      </c>
      <c r="U17" s="52" t="s">
        <v>27</v>
      </c>
      <c r="V17" s="51" t="s">
        <v>27</v>
      </c>
      <c r="W17" s="49"/>
      <c r="X17" s="50"/>
      <c r="Y17" s="51"/>
      <c r="Z17" s="49" t="s">
        <v>27</v>
      </c>
      <c r="AA17" s="52" t="s">
        <v>27</v>
      </c>
      <c r="AB17" s="51" t="s">
        <v>27</v>
      </c>
    </row>
    <row r="18" spans="1:28" ht="15.8" customHeight="1" x14ac:dyDescent="0.35">
      <c r="A18" s="45" t="s">
        <v>32</v>
      </c>
      <c r="B18" s="46">
        <v>9.4</v>
      </c>
      <c r="C18" s="47">
        <f t="shared" si="0"/>
        <v>0.5</v>
      </c>
      <c r="D18" s="48"/>
      <c r="E18" s="49" t="s">
        <v>27</v>
      </c>
      <c r="F18" s="50" t="s">
        <v>27</v>
      </c>
      <c r="G18" s="51" t="s">
        <v>27</v>
      </c>
      <c r="H18" s="49"/>
      <c r="I18" s="52"/>
      <c r="J18" s="51"/>
      <c r="K18" s="49" t="s">
        <v>27</v>
      </c>
      <c r="L18" s="50" t="s">
        <v>27</v>
      </c>
      <c r="M18" s="51" t="s">
        <v>27</v>
      </c>
      <c r="N18" s="49"/>
      <c r="O18" s="52"/>
      <c r="P18" s="51"/>
      <c r="Q18" s="49" t="s">
        <v>27</v>
      </c>
      <c r="R18" s="50" t="s">
        <v>27</v>
      </c>
      <c r="S18" s="51" t="s">
        <v>27</v>
      </c>
      <c r="T18" s="49"/>
      <c r="U18" s="52"/>
      <c r="V18" s="51"/>
      <c r="W18" s="49" t="s">
        <v>27</v>
      </c>
      <c r="X18" s="50" t="s">
        <v>27</v>
      </c>
      <c r="Y18" s="51" t="s">
        <v>27</v>
      </c>
      <c r="Z18" s="49"/>
      <c r="AA18" s="52"/>
      <c r="AB18" s="51"/>
    </row>
    <row r="19" spans="1:28" ht="15.8" customHeight="1" x14ac:dyDescent="0.35">
      <c r="A19" s="45" t="s">
        <v>33</v>
      </c>
      <c r="B19" s="46">
        <v>9.8000000000000007</v>
      </c>
      <c r="C19" s="47">
        <f t="shared" si="0"/>
        <v>0.40000000000000036</v>
      </c>
      <c r="D19" s="48"/>
      <c r="E19" s="49" t="s">
        <v>27</v>
      </c>
      <c r="F19" s="50" t="s">
        <v>27</v>
      </c>
      <c r="G19" s="51" t="s">
        <v>27</v>
      </c>
      <c r="H19" s="49"/>
      <c r="I19" s="52"/>
      <c r="J19" s="51"/>
      <c r="K19" s="49" t="s">
        <v>27</v>
      </c>
      <c r="L19" s="50" t="s">
        <v>27</v>
      </c>
      <c r="M19" s="51" t="s">
        <v>27</v>
      </c>
      <c r="N19" s="49"/>
      <c r="O19" s="52"/>
      <c r="P19" s="51"/>
      <c r="Q19" s="49" t="s">
        <v>27</v>
      </c>
      <c r="R19" s="50" t="s">
        <v>27</v>
      </c>
      <c r="S19" s="51" t="s">
        <v>27</v>
      </c>
      <c r="T19" s="49"/>
      <c r="U19" s="52"/>
      <c r="V19" s="51"/>
      <c r="W19" s="49" t="s">
        <v>27</v>
      </c>
      <c r="X19" s="50" t="s">
        <v>27</v>
      </c>
      <c r="Y19" s="51" t="s">
        <v>27</v>
      </c>
      <c r="Z19" s="49"/>
      <c r="AA19" s="52"/>
      <c r="AB19" s="51"/>
    </row>
    <row r="20" spans="1:28" ht="15.8" customHeight="1" x14ac:dyDescent="0.35">
      <c r="A20" s="45" t="s">
        <v>34</v>
      </c>
      <c r="B20" s="57">
        <v>10.199999999999999</v>
      </c>
      <c r="C20" s="47">
        <f t="shared" si="0"/>
        <v>0.39999999999999858</v>
      </c>
      <c r="D20" s="48"/>
      <c r="E20" s="49" t="s">
        <v>27</v>
      </c>
      <c r="F20" s="50" t="s">
        <v>27</v>
      </c>
      <c r="G20" s="51" t="s">
        <v>27</v>
      </c>
      <c r="H20" s="49"/>
      <c r="I20" s="52"/>
      <c r="J20" s="51"/>
      <c r="K20" s="49" t="s">
        <v>27</v>
      </c>
      <c r="L20" s="50" t="s">
        <v>27</v>
      </c>
      <c r="M20" s="51" t="s">
        <v>27</v>
      </c>
      <c r="N20" s="49"/>
      <c r="O20" s="52"/>
      <c r="P20" s="51"/>
      <c r="Q20" s="49" t="s">
        <v>27</v>
      </c>
      <c r="R20" s="50" t="s">
        <v>27</v>
      </c>
      <c r="S20" s="51" t="s">
        <v>27</v>
      </c>
      <c r="T20" s="49"/>
      <c r="U20" s="52"/>
      <c r="V20" s="51"/>
      <c r="W20" s="49" t="s">
        <v>27</v>
      </c>
      <c r="X20" s="50" t="s">
        <v>27</v>
      </c>
      <c r="Y20" s="51" t="s">
        <v>27</v>
      </c>
      <c r="Z20" s="49"/>
      <c r="AA20" s="52"/>
      <c r="AB20" s="51"/>
    </row>
    <row r="21" spans="1:28" ht="15.8" customHeight="1" x14ac:dyDescent="0.3">
      <c r="A21" s="58" t="s">
        <v>35</v>
      </c>
      <c r="B21" s="59">
        <v>11</v>
      </c>
      <c r="C21" s="60">
        <f t="shared" si="0"/>
        <v>0.80000000000000071</v>
      </c>
      <c r="D21" s="61">
        <v>1.0416666666666666E-2</v>
      </c>
      <c r="E21" s="62">
        <f>G11+$D$21</f>
        <v>0.27430555555555558</v>
      </c>
      <c r="F21" s="63">
        <v>0</v>
      </c>
      <c r="G21" s="64">
        <f>E21+F21</f>
        <v>0.27430555555555558</v>
      </c>
      <c r="H21" s="65">
        <f>J22+$D$22</f>
        <v>0.3694444444444443</v>
      </c>
      <c r="I21" s="63">
        <v>0</v>
      </c>
      <c r="J21" s="66">
        <f t="shared" ref="J21:J39" si="1">H21+I21</f>
        <v>0.3694444444444443</v>
      </c>
      <c r="K21" s="67">
        <f>M11+$D$21+AG14</f>
        <v>0.72916666666666663</v>
      </c>
      <c r="L21" s="63">
        <v>0</v>
      </c>
      <c r="M21" s="64">
        <f>K21+L21</f>
        <v>0.72916666666666663</v>
      </c>
      <c r="N21" s="65">
        <f>P22+$D$22</f>
        <v>0.8243055555555554</v>
      </c>
      <c r="O21" s="63">
        <v>0</v>
      </c>
      <c r="P21" s="66">
        <f t="shared" ref="P21:P40" si="2">N21+O21</f>
        <v>0.8243055555555554</v>
      </c>
      <c r="Q21" s="67">
        <f>S11+$D$21+AG14</f>
        <v>0.77777777777777768</v>
      </c>
      <c r="R21" s="63">
        <v>0</v>
      </c>
      <c r="S21" s="64">
        <f>Q21+R21</f>
        <v>0.77777777777777768</v>
      </c>
      <c r="T21" s="65">
        <f>V22+$D$22</f>
        <v>0.87291666666666645</v>
      </c>
      <c r="U21" s="63">
        <v>0</v>
      </c>
      <c r="V21" s="66">
        <f t="shared" ref="V21:V33" si="3">T21+U21</f>
        <v>0.87291666666666645</v>
      </c>
      <c r="W21" s="67">
        <f>Y11+$D$21+AG14</f>
        <v>0.56249999999999989</v>
      </c>
      <c r="X21" s="63">
        <v>0</v>
      </c>
      <c r="Y21" s="64">
        <f>W21+X21</f>
        <v>0.56249999999999989</v>
      </c>
      <c r="Z21" s="65">
        <f>AB22+$D$22</f>
        <v>0.65763888888888866</v>
      </c>
      <c r="AA21" s="63">
        <v>0</v>
      </c>
      <c r="AB21" s="66">
        <f t="shared" ref="AB21:AB33" si="4">Z21+AA21</f>
        <v>0.65763888888888866</v>
      </c>
    </row>
    <row r="22" spans="1:28" ht="15.8" customHeight="1" x14ac:dyDescent="0.3">
      <c r="A22" s="58" t="s">
        <v>36</v>
      </c>
      <c r="B22" s="59">
        <v>11.6</v>
      </c>
      <c r="C22" s="60">
        <f t="shared" si="0"/>
        <v>0.59999999999999964</v>
      </c>
      <c r="D22" s="61">
        <v>6.9444444444444447E-4</v>
      </c>
      <c r="E22" s="68">
        <f>G21+$D$22</f>
        <v>0.27500000000000002</v>
      </c>
      <c r="F22" s="69">
        <v>6.9444444444444447E-4</v>
      </c>
      <c r="G22" s="64">
        <f t="shared" ref="G22:G40" si="5">E22+F22</f>
        <v>0.27569444444444446</v>
      </c>
      <c r="H22" s="65">
        <f>J23+$D$23</f>
        <v>0.36805555555555541</v>
      </c>
      <c r="I22" s="70">
        <v>6.9444444444444447E-4</v>
      </c>
      <c r="J22" s="66">
        <f t="shared" si="1"/>
        <v>0.36874999999999986</v>
      </c>
      <c r="K22" s="68">
        <f>M21+$D$22</f>
        <v>0.72986111111111107</v>
      </c>
      <c r="L22" s="69">
        <v>6.9444444444444447E-4</v>
      </c>
      <c r="M22" s="64">
        <f t="shared" ref="M22:M40" si="6">K22+L22</f>
        <v>0.73055555555555551</v>
      </c>
      <c r="N22" s="65">
        <f>P23+$D$23</f>
        <v>0.82291666666666652</v>
      </c>
      <c r="O22" s="70">
        <v>6.9444444444444447E-4</v>
      </c>
      <c r="P22" s="66">
        <f t="shared" si="2"/>
        <v>0.82361111111111096</v>
      </c>
      <c r="Q22" s="68">
        <f>S21+$D$22</f>
        <v>0.77847222222222212</v>
      </c>
      <c r="R22" s="69">
        <v>6.9444444444444447E-4</v>
      </c>
      <c r="S22" s="64">
        <f t="shared" ref="S22:S40" si="7">Q22+R22</f>
        <v>0.77916666666666656</v>
      </c>
      <c r="T22" s="65">
        <f>V23+$D$23</f>
        <v>0.87152777777777757</v>
      </c>
      <c r="U22" s="70">
        <v>6.9444444444444447E-4</v>
      </c>
      <c r="V22" s="66">
        <f t="shared" si="3"/>
        <v>0.87222222222222201</v>
      </c>
      <c r="W22" s="68">
        <f>Y21+$D$22</f>
        <v>0.56319444444444433</v>
      </c>
      <c r="X22" s="69">
        <v>6.9444444444444447E-4</v>
      </c>
      <c r="Y22" s="64">
        <f t="shared" ref="Y22:Y40" si="8">W22+X22</f>
        <v>0.56388888888888877</v>
      </c>
      <c r="Z22" s="65">
        <f>AB23+$D$23</f>
        <v>0.65624999999999978</v>
      </c>
      <c r="AA22" s="70">
        <v>6.9444444444444447E-4</v>
      </c>
      <c r="AB22" s="66">
        <f t="shared" si="4"/>
        <v>0.65694444444444422</v>
      </c>
    </row>
    <row r="23" spans="1:28" ht="15.8" customHeight="1" x14ac:dyDescent="0.3">
      <c r="A23" s="58" t="s">
        <v>37</v>
      </c>
      <c r="B23" s="71">
        <v>13.4</v>
      </c>
      <c r="C23" s="72">
        <f t="shared" si="0"/>
        <v>1.8000000000000007</v>
      </c>
      <c r="D23" s="61">
        <v>1.3888888888888889E-3</v>
      </c>
      <c r="E23" s="73">
        <f>G22+D23</f>
        <v>0.27708333333333335</v>
      </c>
      <c r="F23" s="63">
        <v>0</v>
      </c>
      <c r="G23" s="64">
        <f t="shared" si="5"/>
        <v>0.27708333333333335</v>
      </c>
      <c r="H23" s="74">
        <f>J24+D24</f>
        <v>0.36597222222222209</v>
      </c>
      <c r="I23" s="75">
        <v>6.9444444444444447E-4</v>
      </c>
      <c r="J23" s="76">
        <f t="shared" si="1"/>
        <v>0.36666666666666653</v>
      </c>
      <c r="K23" s="77">
        <f>M22+$D$23</f>
        <v>0.7319444444444444</v>
      </c>
      <c r="L23" s="78">
        <v>0</v>
      </c>
      <c r="M23" s="79">
        <f t="shared" si="6"/>
        <v>0.7319444444444444</v>
      </c>
      <c r="N23" s="74">
        <f>P24+$D$24</f>
        <v>0.82083333333333319</v>
      </c>
      <c r="O23" s="75">
        <v>6.9444444444444447E-4</v>
      </c>
      <c r="P23" s="76">
        <f t="shared" si="2"/>
        <v>0.82152777777777763</v>
      </c>
      <c r="Q23" s="77">
        <f>S22+$D$23</f>
        <v>0.78055555555555545</v>
      </c>
      <c r="R23" s="78">
        <v>0</v>
      </c>
      <c r="S23" s="79">
        <f t="shared" si="7"/>
        <v>0.78055555555555545</v>
      </c>
      <c r="T23" s="74">
        <f>V24+$D$24</f>
        <v>0.86944444444444424</v>
      </c>
      <c r="U23" s="75">
        <v>6.9444444444444447E-4</v>
      </c>
      <c r="V23" s="76">
        <f t="shared" si="3"/>
        <v>0.87013888888888868</v>
      </c>
      <c r="W23" s="77">
        <f>Y22+$D$23</f>
        <v>0.56527777777777766</v>
      </c>
      <c r="X23" s="78">
        <v>0</v>
      </c>
      <c r="Y23" s="79">
        <f t="shared" si="8"/>
        <v>0.56527777777777766</v>
      </c>
      <c r="Z23" s="74">
        <f>AB24+$D$24</f>
        <v>0.65416666666666645</v>
      </c>
      <c r="AA23" s="75">
        <v>6.9444444444444447E-4</v>
      </c>
      <c r="AB23" s="76">
        <f t="shared" si="4"/>
        <v>0.65486111111111089</v>
      </c>
    </row>
    <row r="24" spans="1:28" ht="15.8" customHeight="1" x14ac:dyDescent="0.3">
      <c r="A24" s="58" t="s">
        <v>38</v>
      </c>
      <c r="B24" s="59">
        <v>14.5</v>
      </c>
      <c r="C24" s="60">
        <f t="shared" si="0"/>
        <v>1.0999999999999996</v>
      </c>
      <c r="D24" s="61">
        <v>6.9444444444444447E-4</v>
      </c>
      <c r="E24" s="62">
        <f>G23+$D$24</f>
        <v>0.27777777777777779</v>
      </c>
      <c r="F24" s="63">
        <v>6.9444444444444447E-4</v>
      </c>
      <c r="G24" s="64">
        <f t="shared" si="5"/>
        <v>0.27847222222222223</v>
      </c>
      <c r="H24" s="65">
        <f>J25+$D$25</f>
        <v>0.3645833333333332</v>
      </c>
      <c r="I24" s="63">
        <v>6.9444444444444447E-4</v>
      </c>
      <c r="J24" s="66">
        <f t="shared" si="1"/>
        <v>0.36527777777777765</v>
      </c>
      <c r="K24" s="67">
        <f>M23+$D$24</f>
        <v>0.73263888888888884</v>
      </c>
      <c r="L24" s="63">
        <v>6.9444444444444447E-4</v>
      </c>
      <c r="M24" s="64">
        <f t="shared" si="6"/>
        <v>0.73333333333333328</v>
      </c>
      <c r="N24" s="65">
        <f>P25+$D$25</f>
        <v>0.81944444444444431</v>
      </c>
      <c r="O24" s="63">
        <v>6.9444444444444447E-4</v>
      </c>
      <c r="P24" s="66">
        <f t="shared" si="2"/>
        <v>0.82013888888888875</v>
      </c>
      <c r="Q24" s="67">
        <f>S23+$D$24</f>
        <v>0.78124999999999989</v>
      </c>
      <c r="R24" s="63">
        <v>6.9444444444444447E-4</v>
      </c>
      <c r="S24" s="64">
        <f t="shared" si="7"/>
        <v>0.78194444444444433</v>
      </c>
      <c r="T24" s="65">
        <f>V25+$D$25</f>
        <v>0.86805555555555536</v>
      </c>
      <c r="U24" s="63">
        <v>6.9444444444444447E-4</v>
      </c>
      <c r="V24" s="66">
        <f t="shared" si="3"/>
        <v>0.8687499999999998</v>
      </c>
      <c r="W24" s="67">
        <f>Y23+$D$24</f>
        <v>0.5659722222222221</v>
      </c>
      <c r="X24" s="63">
        <v>6.9444444444444447E-4</v>
      </c>
      <c r="Y24" s="64">
        <f t="shared" si="8"/>
        <v>0.56666666666666654</v>
      </c>
      <c r="Z24" s="65">
        <f>AB25+$D$25</f>
        <v>0.65277777777777757</v>
      </c>
      <c r="AA24" s="63">
        <v>6.9444444444444447E-4</v>
      </c>
      <c r="AB24" s="66">
        <f t="shared" si="4"/>
        <v>0.65347222222222201</v>
      </c>
    </row>
    <row r="25" spans="1:28" ht="15.8" customHeight="1" x14ac:dyDescent="0.3">
      <c r="A25" s="58" t="s">
        <v>39</v>
      </c>
      <c r="B25" s="59">
        <v>15.4</v>
      </c>
      <c r="C25" s="60">
        <f t="shared" si="0"/>
        <v>0.90000000000000036</v>
      </c>
      <c r="D25" s="61">
        <v>6.9444444444444447E-4</v>
      </c>
      <c r="E25" s="62">
        <f>G24+$D$25</f>
        <v>0.27916666666666667</v>
      </c>
      <c r="F25" s="63">
        <v>0</v>
      </c>
      <c r="G25" s="64">
        <f t="shared" si="5"/>
        <v>0.27916666666666667</v>
      </c>
      <c r="H25" s="65">
        <f>J26+$D$26</f>
        <v>0.36388888888888876</v>
      </c>
      <c r="I25" s="80">
        <v>0</v>
      </c>
      <c r="J25" s="66">
        <f t="shared" si="1"/>
        <v>0.36388888888888876</v>
      </c>
      <c r="K25" s="67">
        <f>M24+$D$25</f>
        <v>0.73402777777777772</v>
      </c>
      <c r="L25" s="63">
        <v>0</v>
      </c>
      <c r="M25" s="64">
        <f t="shared" si="6"/>
        <v>0.73402777777777772</v>
      </c>
      <c r="N25" s="65">
        <f>P26+$D$26</f>
        <v>0.81874999999999987</v>
      </c>
      <c r="O25" s="80">
        <v>0</v>
      </c>
      <c r="P25" s="66">
        <f t="shared" si="2"/>
        <v>0.81874999999999987</v>
      </c>
      <c r="Q25" s="67">
        <f>S24+$D$25</f>
        <v>0.78263888888888877</v>
      </c>
      <c r="R25" s="63">
        <v>0</v>
      </c>
      <c r="S25" s="64">
        <f t="shared" si="7"/>
        <v>0.78263888888888877</v>
      </c>
      <c r="T25" s="65">
        <f>V26+$D$26</f>
        <v>0.86736111111111092</v>
      </c>
      <c r="U25" s="80">
        <v>0</v>
      </c>
      <c r="V25" s="66">
        <f t="shared" si="3"/>
        <v>0.86736111111111092</v>
      </c>
      <c r="W25" s="67">
        <f>Y24+$D$25</f>
        <v>0.56736111111111098</v>
      </c>
      <c r="X25" s="63">
        <v>0</v>
      </c>
      <c r="Y25" s="64">
        <f t="shared" si="8"/>
        <v>0.56736111111111098</v>
      </c>
      <c r="Z25" s="65">
        <f>AB26+$D$26</f>
        <v>0.65208333333333313</v>
      </c>
      <c r="AA25" s="80">
        <v>0</v>
      </c>
      <c r="AB25" s="66">
        <f t="shared" si="4"/>
        <v>0.65208333333333313</v>
      </c>
    </row>
    <row r="26" spans="1:28" ht="15.8" customHeight="1" x14ac:dyDescent="0.3">
      <c r="A26" s="58" t="s">
        <v>40</v>
      </c>
      <c r="B26" s="59">
        <v>16.100000000000001</v>
      </c>
      <c r="C26" s="60">
        <f t="shared" si="0"/>
        <v>0.70000000000000107</v>
      </c>
      <c r="D26" s="61">
        <v>6.9444444444444447E-4</v>
      </c>
      <c r="E26" s="62">
        <f>G25+$D$26</f>
        <v>0.27986111111111112</v>
      </c>
      <c r="F26" s="63">
        <v>0</v>
      </c>
      <c r="G26" s="64">
        <f t="shared" si="5"/>
        <v>0.27986111111111112</v>
      </c>
      <c r="H26" s="65">
        <f>J27+$D$27</f>
        <v>0.36319444444444432</v>
      </c>
      <c r="I26" s="80">
        <v>0</v>
      </c>
      <c r="J26" s="66">
        <f t="shared" si="1"/>
        <v>0.36319444444444432</v>
      </c>
      <c r="K26" s="67">
        <f>M25+$D$26</f>
        <v>0.73472222222222217</v>
      </c>
      <c r="L26" s="63">
        <v>0</v>
      </c>
      <c r="M26" s="64">
        <f t="shared" si="6"/>
        <v>0.73472222222222217</v>
      </c>
      <c r="N26" s="65">
        <f>P27+$D$27</f>
        <v>0.81805555555555542</v>
      </c>
      <c r="O26" s="80">
        <v>0</v>
      </c>
      <c r="P26" s="66">
        <f t="shared" si="2"/>
        <v>0.81805555555555542</v>
      </c>
      <c r="Q26" s="67">
        <f>S25+$D$26</f>
        <v>0.78333333333333321</v>
      </c>
      <c r="R26" s="63">
        <v>0</v>
      </c>
      <c r="S26" s="64">
        <f t="shared" si="7"/>
        <v>0.78333333333333321</v>
      </c>
      <c r="T26" s="65">
        <f>V27+$D$27</f>
        <v>0.86666666666666647</v>
      </c>
      <c r="U26" s="80">
        <v>0</v>
      </c>
      <c r="V26" s="66">
        <f t="shared" si="3"/>
        <v>0.86666666666666647</v>
      </c>
      <c r="W26" s="67">
        <f>Y25+$D$26</f>
        <v>0.56805555555555542</v>
      </c>
      <c r="X26" s="63">
        <v>0</v>
      </c>
      <c r="Y26" s="64">
        <f t="shared" si="8"/>
        <v>0.56805555555555542</v>
      </c>
      <c r="Z26" s="65">
        <f>AB27+$D$27</f>
        <v>0.65138888888888868</v>
      </c>
      <c r="AA26" s="80">
        <v>0</v>
      </c>
      <c r="AB26" s="66">
        <f t="shared" si="4"/>
        <v>0.65138888888888868</v>
      </c>
    </row>
    <row r="27" spans="1:28" ht="15.8" customHeight="1" x14ac:dyDescent="0.3">
      <c r="A27" s="58" t="s">
        <v>41</v>
      </c>
      <c r="B27" s="59">
        <v>17.100000000000001</v>
      </c>
      <c r="C27" s="60">
        <f t="shared" si="0"/>
        <v>1</v>
      </c>
      <c r="D27" s="61">
        <v>6.9444444444444447E-4</v>
      </c>
      <c r="E27" s="62">
        <f>G26+$D$27</f>
        <v>0.28055555555555556</v>
      </c>
      <c r="F27" s="63">
        <v>6.9444444444444447E-4</v>
      </c>
      <c r="G27" s="64">
        <f t="shared" si="5"/>
        <v>0.28125</v>
      </c>
      <c r="H27" s="65">
        <f>J28+$D$28</f>
        <v>0.36180555555555544</v>
      </c>
      <c r="I27" s="80">
        <v>6.9444444444444447E-4</v>
      </c>
      <c r="J27" s="66">
        <f t="shared" si="1"/>
        <v>0.36249999999999988</v>
      </c>
      <c r="K27" s="67">
        <f>M26+$D$27</f>
        <v>0.73541666666666661</v>
      </c>
      <c r="L27" s="63">
        <v>6.9444444444444447E-4</v>
      </c>
      <c r="M27" s="64">
        <f t="shared" si="6"/>
        <v>0.73611111111111105</v>
      </c>
      <c r="N27" s="65">
        <f>P28+$D$28</f>
        <v>0.81666666666666654</v>
      </c>
      <c r="O27" s="80">
        <v>6.9444444444444447E-4</v>
      </c>
      <c r="P27" s="66">
        <f t="shared" si="2"/>
        <v>0.81736111111111098</v>
      </c>
      <c r="Q27" s="67">
        <f>S26+$D$27</f>
        <v>0.78402777777777766</v>
      </c>
      <c r="R27" s="63">
        <v>6.9444444444444447E-4</v>
      </c>
      <c r="S27" s="64">
        <f t="shared" si="7"/>
        <v>0.7847222222222221</v>
      </c>
      <c r="T27" s="65">
        <f>V28+$D$28</f>
        <v>0.86527777777777759</v>
      </c>
      <c r="U27" s="80">
        <v>6.9444444444444447E-4</v>
      </c>
      <c r="V27" s="66">
        <f t="shared" si="3"/>
        <v>0.86597222222222203</v>
      </c>
      <c r="W27" s="67">
        <f>Y26+$D$27</f>
        <v>0.56874999999999987</v>
      </c>
      <c r="X27" s="63">
        <v>6.9444444444444447E-4</v>
      </c>
      <c r="Y27" s="64">
        <f t="shared" si="8"/>
        <v>0.56944444444444431</v>
      </c>
      <c r="Z27" s="65">
        <f>AB28+$D$28</f>
        <v>0.6499999999999998</v>
      </c>
      <c r="AA27" s="80">
        <v>6.9444444444444447E-4</v>
      </c>
      <c r="AB27" s="66">
        <f t="shared" si="4"/>
        <v>0.65069444444444424</v>
      </c>
    </row>
    <row r="28" spans="1:28" ht="15.8" customHeight="1" x14ac:dyDescent="0.3">
      <c r="A28" s="58" t="s">
        <v>42</v>
      </c>
      <c r="B28" s="59">
        <v>20.399999999999999</v>
      </c>
      <c r="C28" s="60">
        <f t="shared" si="0"/>
        <v>3.2999999999999972</v>
      </c>
      <c r="D28" s="61">
        <v>2.0833333333333333E-3</v>
      </c>
      <c r="E28" s="62">
        <f>G27+$D$28</f>
        <v>0.28333333333333333</v>
      </c>
      <c r="F28" s="63">
        <v>6.9444444444444447E-4</v>
      </c>
      <c r="G28" s="64">
        <f t="shared" si="5"/>
        <v>0.28402777777777777</v>
      </c>
      <c r="H28" s="65">
        <f>J29+$D$29</f>
        <v>0.35902777777777767</v>
      </c>
      <c r="I28" s="80">
        <v>6.9444444444444447E-4</v>
      </c>
      <c r="J28" s="66">
        <f t="shared" si="1"/>
        <v>0.35972222222222211</v>
      </c>
      <c r="K28" s="67">
        <f>M27+$D$28</f>
        <v>0.73819444444444438</v>
      </c>
      <c r="L28" s="63">
        <v>6.9444444444444447E-4</v>
      </c>
      <c r="M28" s="64">
        <f t="shared" si="6"/>
        <v>0.73888888888888882</v>
      </c>
      <c r="N28" s="65">
        <f>P29+$D$29</f>
        <v>0.81388888888888877</v>
      </c>
      <c r="O28" s="80">
        <v>6.9444444444444447E-4</v>
      </c>
      <c r="P28" s="66">
        <f t="shared" si="2"/>
        <v>0.81458333333333321</v>
      </c>
      <c r="Q28" s="67">
        <f>S27+$D$28</f>
        <v>0.78680555555555542</v>
      </c>
      <c r="R28" s="63">
        <v>6.9444444444444447E-4</v>
      </c>
      <c r="S28" s="64">
        <f t="shared" si="7"/>
        <v>0.78749999999999987</v>
      </c>
      <c r="T28" s="65">
        <f>V29+$D$29</f>
        <v>0.86249999999999982</v>
      </c>
      <c r="U28" s="80">
        <v>6.9444444444444447E-4</v>
      </c>
      <c r="V28" s="66">
        <f t="shared" si="3"/>
        <v>0.86319444444444426</v>
      </c>
      <c r="W28" s="67">
        <f>Y27+$D$28</f>
        <v>0.57152777777777763</v>
      </c>
      <c r="X28" s="63">
        <v>6.9444444444444447E-4</v>
      </c>
      <c r="Y28" s="64">
        <f t="shared" si="8"/>
        <v>0.57222222222222208</v>
      </c>
      <c r="Z28" s="65">
        <f>AB29+$D$29</f>
        <v>0.64722222222222203</v>
      </c>
      <c r="AA28" s="80">
        <v>6.9444444444444447E-4</v>
      </c>
      <c r="AB28" s="66">
        <f t="shared" si="4"/>
        <v>0.64791666666666647</v>
      </c>
    </row>
    <row r="29" spans="1:28" ht="15.8" customHeight="1" x14ac:dyDescent="0.3">
      <c r="A29" s="58" t="s">
        <v>43</v>
      </c>
      <c r="B29" s="59">
        <v>23.2</v>
      </c>
      <c r="C29" s="60">
        <f t="shared" si="0"/>
        <v>2.8000000000000007</v>
      </c>
      <c r="D29" s="61">
        <v>2.0833333333333333E-3</v>
      </c>
      <c r="E29" s="62">
        <f>G28+$D$29</f>
        <v>0.28611111111111109</v>
      </c>
      <c r="F29" s="63">
        <v>0</v>
      </c>
      <c r="G29" s="64">
        <f t="shared" si="5"/>
        <v>0.28611111111111109</v>
      </c>
      <c r="H29" s="65">
        <f>J30+$D$30</f>
        <v>0.35694444444444434</v>
      </c>
      <c r="I29" s="80">
        <v>0</v>
      </c>
      <c r="J29" s="66">
        <f t="shared" si="1"/>
        <v>0.35694444444444434</v>
      </c>
      <c r="K29" s="67">
        <f>M28+$D$29</f>
        <v>0.74097222222222214</v>
      </c>
      <c r="L29" s="63">
        <v>0</v>
      </c>
      <c r="M29" s="64">
        <f t="shared" si="6"/>
        <v>0.74097222222222214</v>
      </c>
      <c r="N29" s="65">
        <f>P30+$D$30</f>
        <v>0.81180555555555545</v>
      </c>
      <c r="O29" s="80">
        <v>0</v>
      </c>
      <c r="P29" s="66">
        <f t="shared" si="2"/>
        <v>0.81180555555555545</v>
      </c>
      <c r="Q29" s="67">
        <f>S28+$D$29</f>
        <v>0.78958333333333319</v>
      </c>
      <c r="R29" s="63">
        <v>0</v>
      </c>
      <c r="S29" s="64">
        <f t="shared" si="7"/>
        <v>0.78958333333333319</v>
      </c>
      <c r="T29" s="65">
        <f>V30+$D$30</f>
        <v>0.8604166666666665</v>
      </c>
      <c r="U29" s="80">
        <v>0</v>
      </c>
      <c r="V29" s="66">
        <f t="shared" si="3"/>
        <v>0.8604166666666665</v>
      </c>
      <c r="W29" s="67">
        <f>Y28+$D$29</f>
        <v>0.5743055555555554</v>
      </c>
      <c r="X29" s="63">
        <v>0</v>
      </c>
      <c r="Y29" s="64">
        <f t="shared" si="8"/>
        <v>0.5743055555555554</v>
      </c>
      <c r="Z29" s="65">
        <f>AB30+$D$30</f>
        <v>0.64513888888888871</v>
      </c>
      <c r="AA29" s="80">
        <v>0</v>
      </c>
      <c r="AB29" s="66">
        <f t="shared" si="4"/>
        <v>0.64513888888888871</v>
      </c>
    </row>
    <row r="30" spans="1:28" ht="15.8" customHeight="1" x14ac:dyDescent="0.3">
      <c r="A30" s="58" t="s">
        <v>44</v>
      </c>
      <c r="B30" s="59">
        <v>25.6</v>
      </c>
      <c r="C30" s="60">
        <f t="shared" si="0"/>
        <v>2.4000000000000021</v>
      </c>
      <c r="D30" s="61">
        <v>2.0833333333333333E-3</v>
      </c>
      <c r="E30" s="62">
        <f>G29+$D$30</f>
        <v>0.28819444444444442</v>
      </c>
      <c r="F30" s="63">
        <v>0</v>
      </c>
      <c r="G30" s="64">
        <f t="shared" si="5"/>
        <v>0.28819444444444442</v>
      </c>
      <c r="H30" s="65">
        <f>J31+$D$31</f>
        <v>0.35486111111111102</v>
      </c>
      <c r="I30" s="80">
        <v>0</v>
      </c>
      <c r="J30" s="66">
        <f t="shared" si="1"/>
        <v>0.35486111111111102</v>
      </c>
      <c r="K30" s="67">
        <f>M29+$D$30</f>
        <v>0.74305555555555547</v>
      </c>
      <c r="L30" s="63">
        <v>0</v>
      </c>
      <c r="M30" s="64">
        <f t="shared" si="6"/>
        <v>0.74305555555555547</v>
      </c>
      <c r="N30" s="65">
        <f>P31+$D$31</f>
        <v>0.80972222222222212</v>
      </c>
      <c r="O30" s="80">
        <v>0</v>
      </c>
      <c r="P30" s="66">
        <f t="shared" si="2"/>
        <v>0.80972222222222212</v>
      </c>
      <c r="Q30" s="67">
        <f>S29+$D$30</f>
        <v>0.79166666666666652</v>
      </c>
      <c r="R30" s="63">
        <v>0</v>
      </c>
      <c r="S30" s="64">
        <f t="shared" si="7"/>
        <v>0.79166666666666652</v>
      </c>
      <c r="T30" s="65">
        <f>V31+$D$31</f>
        <v>0.85833333333333317</v>
      </c>
      <c r="U30" s="80">
        <v>0</v>
      </c>
      <c r="V30" s="66">
        <f t="shared" si="3"/>
        <v>0.85833333333333317</v>
      </c>
      <c r="W30" s="67">
        <f>Y29+$D$30</f>
        <v>0.57638888888888873</v>
      </c>
      <c r="X30" s="63">
        <v>0</v>
      </c>
      <c r="Y30" s="64">
        <f t="shared" si="8"/>
        <v>0.57638888888888873</v>
      </c>
      <c r="Z30" s="65">
        <f>AB31+$D$31</f>
        <v>0.64305555555555538</v>
      </c>
      <c r="AA30" s="80">
        <v>0</v>
      </c>
      <c r="AB30" s="66">
        <f t="shared" si="4"/>
        <v>0.64305555555555538</v>
      </c>
    </row>
    <row r="31" spans="1:28" ht="15.8" customHeight="1" x14ac:dyDescent="0.3">
      <c r="A31" s="58" t="s">
        <v>45</v>
      </c>
      <c r="B31" s="59">
        <v>31.4</v>
      </c>
      <c r="C31" s="60">
        <f t="shared" si="0"/>
        <v>5.7999999999999972</v>
      </c>
      <c r="D31" s="61">
        <v>4.1666666666666666E-3</v>
      </c>
      <c r="E31" s="62">
        <f>G30+$D$31</f>
        <v>0.29236111111111107</v>
      </c>
      <c r="F31" s="63">
        <v>6.9444444444444447E-4</v>
      </c>
      <c r="G31" s="64">
        <f t="shared" si="5"/>
        <v>0.29305555555555551</v>
      </c>
      <c r="H31" s="65">
        <f>J32+$D$32</f>
        <v>0.34999999999999992</v>
      </c>
      <c r="I31" s="80">
        <v>6.9444444444444447E-4</v>
      </c>
      <c r="J31" s="66">
        <f t="shared" si="1"/>
        <v>0.35069444444444436</v>
      </c>
      <c r="K31" s="67">
        <f>M30+$D$31</f>
        <v>0.74722222222222212</v>
      </c>
      <c r="L31" s="63">
        <v>6.9444444444444447E-4</v>
      </c>
      <c r="M31" s="64">
        <f t="shared" si="6"/>
        <v>0.74791666666666656</v>
      </c>
      <c r="N31" s="65">
        <f>P32+$D$32</f>
        <v>0.80486111111111103</v>
      </c>
      <c r="O31" s="80">
        <v>6.9444444444444447E-4</v>
      </c>
      <c r="P31" s="66">
        <f t="shared" si="2"/>
        <v>0.80555555555555547</v>
      </c>
      <c r="Q31" s="67">
        <f>S30+$D$31</f>
        <v>0.79583333333333317</v>
      </c>
      <c r="R31" s="63">
        <v>6.9444444444444447E-4</v>
      </c>
      <c r="S31" s="64">
        <f t="shared" si="7"/>
        <v>0.79652777777777761</v>
      </c>
      <c r="T31" s="65">
        <f>V32+$D$32</f>
        <v>0.85347222222222208</v>
      </c>
      <c r="U31" s="80">
        <v>6.9444444444444447E-4</v>
      </c>
      <c r="V31" s="66">
        <f t="shared" si="3"/>
        <v>0.85416666666666652</v>
      </c>
      <c r="W31" s="67">
        <f>Y30+$D$31</f>
        <v>0.58055555555555538</v>
      </c>
      <c r="X31" s="63">
        <v>6.9444444444444447E-4</v>
      </c>
      <c r="Y31" s="64">
        <f t="shared" si="8"/>
        <v>0.58124999999999982</v>
      </c>
      <c r="Z31" s="65">
        <f>AB32+$D$32</f>
        <v>0.63819444444444429</v>
      </c>
      <c r="AA31" s="80">
        <v>6.9444444444444447E-4</v>
      </c>
      <c r="AB31" s="66">
        <f t="shared" si="4"/>
        <v>0.63888888888888873</v>
      </c>
    </row>
    <row r="32" spans="1:28" ht="15.8" customHeight="1" x14ac:dyDescent="0.3">
      <c r="A32" s="81" t="s">
        <v>46</v>
      </c>
      <c r="B32" s="59">
        <v>33.799999999999997</v>
      </c>
      <c r="C32" s="60">
        <f t="shared" si="0"/>
        <v>2.3999999999999986</v>
      </c>
      <c r="D32" s="61">
        <v>2.0833333333333333E-3</v>
      </c>
      <c r="E32" s="62">
        <f>G31+$D$32</f>
        <v>0.29513888888888884</v>
      </c>
      <c r="F32" s="63">
        <v>0</v>
      </c>
      <c r="G32" s="64">
        <f t="shared" si="5"/>
        <v>0.29513888888888884</v>
      </c>
      <c r="H32" s="65">
        <f>J33+$D$33</f>
        <v>0.3479166666666666</v>
      </c>
      <c r="I32" s="80">
        <v>0</v>
      </c>
      <c r="J32" s="66">
        <f t="shared" si="1"/>
        <v>0.3479166666666666</v>
      </c>
      <c r="K32" s="67">
        <f>M31+$D$32</f>
        <v>0.74999999999999989</v>
      </c>
      <c r="L32" s="63">
        <v>0</v>
      </c>
      <c r="M32" s="64">
        <f t="shared" si="6"/>
        <v>0.74999999999999989</v>
      </c>
      <c r="N32" s="65">
        <f>P33+$D$33</f>
        <v>0.8027777777777777</v>
      </c>
      <c r="O32" s="80">
        <v>0</v>
      </c>
      <c r="P32" s="66">
        <f t="shared" si="2"/>
        <v>0.8027777777777777</v>
      </c>
      <c r="Q32" s="67">
        <f>S31+$D$32</f>
        <v>0.79861111111111094</v>
      </c>
      <c r="R32" s="63">
        <v>0</v>
      </c>
      <c r="S32" s="64">
        <f t="shared" si="7"/>
        <v>0.79861111111111094</v>
      </c>
      <c r="T32" s="65">
        <f>V33+$D$33</f>
        <v>0.85138888888888875</v>
      </c>
      <c r="U32" s="80">
        <v>0</v>
      </c>
      <c r="V32" s="66">
        <f t="shared" si="3"/>
        <v>0.85138888888888875</v>
      </c>
      <c r="W32" s="67">
        <f>Y31+$D$32</f>
        <v>0.58333333333333315</v>
      </c>
      <c r="X32" s="63">
        <v>0</v>
      </c>
      <c r="Y32" s="64">
        <f t="shared" si="8"/>
        <v>0.58333333333333315</v>
      </c>
      <c r="Z32" s="65">
        <f>AB33+$D$33</f>
        <v>0.63611111111111096</v>
      </c>
      <c r="AA32" s="80">
        <v>0</v>
      </c>
      <c r="AB32" s="66">
        <f t="shared" si="4"/>
        <v>0.63611111111111096</v>
      </c>
    </row>
    <row r="33" spans="1:28" ht="15.8" customHeight="1" x14ac:dyDescent="0.3">
      <c r="A33" s="58" t="s">
        <v>47</v>
      </c>
      <c r="B33" s="59">
        <v>34.5</v>
      </c>
      <c r="C33" s="60">
        <f t="shared" si="0"/>
        <v>0.70000000000000284</v>
      </c>
      <c r="D33" s="61">
        <v>6.9444444444444447E-4</v>
      </c>
      <c r="E33" s="62">
        <f>G32+$D$33</f>
        <v>0.29583333333333328</v>
      </c>
      <c r="F33" s="63">
        <v>6.9444444444444447E-4</v>
      </c>
      <c r="G33" s="64">
        <f t="shared" si="5"/>
        <v>0.29652777777777772</v>
      </c>
      <c r="H33" s="65">
        <f>J35+$D$35+$D$34</f>
        <v>0.34652777777777771</v>
      </c>
      <c r="I33" s="80">
        <v>6.9444444444444447E-4</v>
      </c>
      <c r="J33" s="66">
        <f t="shared" si="1"/>
        <v>0.34722222222222215</v>
      </c>
      <c r="K33" s="67">
        <f>M32+$D$33</f>
        <v>0.75069444444444433</v>
      </c>
      <c r="L33" s="63">
        <v>6.9444444444444447E-4</v>
      </c>
      <c r="M33" s="64">
        <f t="shared" si="6"/>
        <v>0.75138888888888877</v>
      </c>
      <c r="N33" s="65">
        <f>P35+$D$35+$D$34</f>
        <v>0.80138888888888882</v>
      </c>
      <c r="O33" s="80">
        <v>6.9444444444444447E-4</v>
      </c>
      <c r="P33" s="66">
        <f t="shared" si="2"/>
        <v>0.80208333333333326</v>
      </c>
      <c r="Q33" s="67">
        <f>S32+$D$33</f>
        <v>0.79930555555555538</v>
      </c>
      <c r="R33" s="63">
        <v>6.9444444444444447E-4</v>
      </c>
      <c r="S33" s="64">
        <f t="shared" si="7"/>
        <v>0.79999999999999982</v>
      </c>
      <c r="T33" s="65">
        <f>V35+$D$35+$D$34</f>
        <v>0.84999999999999987</v>
      </c>
      <c r="U33" s="80">
        <v>6.9444444444444447E-4</v>
      </c>
      <c r="V33" s="66">
        <f t="shared" si="3"/>
        <v>0.85069444444444431</v>
      </c>
      <c r="W33" s="67">
        <f>Y32+$D$33</f>
        <v>0.58402777777777759</v>
      </c>
      <c r="X33" s="63">
        <v>6.9444444444444447E-4</v>
      </c>
      <c r="Y33" s="64">
        <f t="shared" si="8"/>
        <v>0.58472222222222203</v>
      </c>
      <c r="Z33" s="65">
        <f>AB35+$D$35+$D$34</f>
        <v>0.63472222222222208</v>
      </c>
      <c r="AA33" s="80">
        <v>6.9444444444444447E-4</v>
      </c>
      <c r="AB33" s="66">
        <f t="shared" si="4"/>
        <v>0.63541666666666652</v>
      </c>
    </row>
    <row r="34" spans="1:28" ht="15.8" customHeight="1" x14ac:dyDescent="0.3">
      <c r="A34" s="58" t="s">
        <v>48</v>
      </c>
      <c r="B34" s="59">
        <v>35.1</v>
      </c>
      <c r="C34" s="60">
        <f t="shared" si="0"/>
        <v>0.60000000000000142</v>
      </c>
      <c r="D34" s="61">
        <v>6.9444444444444447E-4</v>
      </c>
      <c r="E34" s="62">
        <f>G33+D$34</f>
        <v>0.29722222222222217</v>
      </c>
      <c r="F34" s="63">
        <v>0</v>
      </c>
      <c r="G34" s="64">
        <f t="shared" si="5"/>
        <v>0.29722222222222217</v>
      </c>
      <c r="H34" s="82" t="s">
        <v>27</v>
      </c>
      <c r="I34" s="80" t="s">
        <v>27</v>
      </c>
      <c r="J34" s="83" t="s">
        <v>27</v>
      </c>
      <c r="K34" s="67">
        <f>M33+$D$34</f>
        <v>0.75208333333333321</v>
      </c>
      <c r="L34" s="63">
        <v>0</v>
      </c>
      <c r="M34" s="64">
        <f t="shared" si="6"/>
        <v>0.75208333333333321</v>
      </c>
      <c r="N34" s="65" t="s">
        <v>27</v>
      </c>
      <c r="O34" s="80" t="s">
        <v>27</v>
      </c>
      <c r="P34" s="66"/>
      <c r="Q34" s="67">
        <f>S33+$D$34</f>
        <v>0.80069444444444426</v>
      </c>
      <c r="R34" s="63">
        <v>0</v>
      </c>
      <c r="S34" s="64">
        <f t="shared" si="7"/>
        <v>0.80069444444444426</v>
      </c>
      <c r="T34" s="65" t="s">
        <v>27</v>
      </c>
      <c r="U34" s="80" t="s">
        <v>27</v>
      </c>
      <c r="V34" s="66"/>
      <c r="W34" s="67">
        <f>Y33+$D$34</f>
        <v>0.58541666666666647</v>
      </c>
      <c r="X34" s="63">
        <v>0</v>
      </c>
      <c r="Y34" s="64">
        <f t="shared" si="8"/>
        <v>0.58541666666666647</v>
      </c>
      <c r="Z34" s="65" t="s">
        <v>27</v>
      </c>
      <c r="AA34" s="80" t="s">
        <v>27</v>
      </c>
      <c r="AB34" s="66"/>
    </row>
    <row r="35" spans="1:28" ht="15.8" customHeight="1" x14ac:dyDescent="0.3">
      <c r="A35" s="58" t="s">
        <v>49</v>
      </c>
      <c r="B35" s="59">
        <v>37</v>
      </c>
      <c r="C35" s="60">
        <f t="shared" si="0"/>
        <v>1.8999999999999986</v>
      </c>
      <c r="D35" s="61">
        <v>1.3888888888888889E-3</v>
      </c>
      <c r="E35" s="62">
        <f>G34+$D$35</f>
        <v>0.29861111111111105</v>
      </c>
      <c r="F35" s="63">
        <v>6.9444444444444447E-4</v>
      </c>
      <c r="G35" s="64">
        <f t="shared" si="5"/>
        <v>0.29930555555555549</v>
      </c>
      <c r="H35" s="65">
        <f>J36+$D$36</f>
        <v>0.34374999999999994</v>
      </c>
      <c r="I35" s="80">
        <v>6.9444444444444447E-4</v>
      </c>
      <c r="J35" s="66">
        <f t="shared" si="1"/>
        <v>0.34444444444444439</v>
      </c>
      <c r="K35" s="67">
        <f>M34+$D$35</f>
        <v>0.7534722222222221</v>
      </c>
      <c r="L35" s="63">
        <v>6.9444444444444447E-4</v>
      </c>
      <c r="M35" s="64">
        <f t="shared" si="6"/>
        <v>0.75416666666666654</v>
      </c>
      <c r="N35" s="65">
        <f>P36+$D$36</f>
        <v>0.79861111111111105</v>
      </c>
      <c r="O35" s="80">
        <v>6.9444444444444447E-4</v>
      </c>
      <c r="P35" s="66">
        <f t="shared" si="2"/>
        <v>0.79930555555555549</v>
      </c>
      <c r="Q35" s="67">
        <f>S34+$D$35</f>
        <v>0.80208333333333315</v>
      </c>
      <c r="R35" s="63">
        <v>6.9444444444444447E-4</v>
      </c>
      <c r="S35" s="64">
        <f t="shared" si="7"/>
        <v>0.80277777777777759</v>
      </c>
      <c r="T35" s="65">
        <f>V36+$D$36</f>
        <v>0.8472222222222221</v>
      </c>
      <c r="U35" s="80">
        <v>6.9444444444444447E-4</v>
      </c>
      <c r="V35" s="66">
        <f t="shared" ref="V35:V40" si="9">T35+U35</f>
        <v>0.84791666666666654</v>
      </c>
      <c r="W35" s="67">
        <f>Y34+$D$35</f>
        <v>0.58680555555555536</v>
      </c>
      <c r="X35" s="63">
        <v>6.9444444444444447E-4</v>
      </c>
      <c r="Y35" s="64">
        <f t="shared" si="8"/>
        <v>0.5874999999999998</v>
      </c>
      <c r="Z35" s="65">
        <f>AB36+$D$36</f>
        <v>0.63194444444444431</v>
      </c>
      <c r="AA35" s="80">
        <v>6.9444444444444447E-4</v>
      </c>
      <c r="AB35" s="66">
        <f t="shared" ref="AB35:AB40" si="10">Z35+AA35</f>
        <v>0.63263888888888875</v>
      </c>
    </row>
    <row r="36" spans="1:28" ht="15.8" customHeight="1" x14ac:dyDescent="0.3">
      <c r="A36" s="84" t="s">
        <v>50</v>
      </c>
      <c r="B36" s="59">
        <v>42.7</v>
      </c>
      <c r="C36" s="60">
        <f t="shared" si="0"/>
        <v>5.7000000000000028</v>
      </c>
      <c r="D36" s="61">
        <v>4.1666666666666666E-3</v>
      </c>
      <c r="E36" s="85">
        <f>G35+$D$36</f>
        <v>0.30347222222222214</v>
      </c>
      <c r="F36" s="63">
        <v>6.9444444444444447E-4</v>
      </c>
      <c r="G36" s="64">
        <f t="shared" si="5"/>
        <v>0.30416666666666659</v>
      </c>
      <c r="H36" s="65">
        <f>J37+$D$37</f>
        <v>0.33888888888888885</v>
      </c>
      <c r="I36" s="80">
        <v>6.9444444444444447E-4</v>
      </c>
      <c r="J36" s="66">
        <f t="shared" si="1"/>
        <v>0.33958333333333329</v>
      </c>
      <c r="K36" s="67">
        <f>M35+$D$36</f>
        <v>0.75833333333333319</v>
      </c>
      <c r="L36" s="63">
        <v>6.9444444444444447E-4</v>
      </c>
      <c r="M36" s="64">
        <f t="shared" si="6"/>
        <v>0.75902777777777763</v>
      </c>
      <c r="N36" s="65">
        <f>P37+$D$37</f>
        <v>0.79374999999999996</v>
      </c>
      <c r="O36" s="80">
        <v>6.9444444444444447E-4</v>
      </c>
      <c r="P36" s="66">
        <f t="shared" si="2"/>
        <v>0.7944444444444444</v>
      </c>
      <c r="Q36" s="67">
        <f>S35+$D$36</f>
        <v>0.80694444444444424</v>
      </c>
      <c r="R36" s="63">
        <v>6.9444444444444447E-4</v>
      </c>
      <c r="S36" s="64">
        <f t="shared" si="7"/>
        <v>0.80763888888888868</v>
      </c>
      <c r="T36" s="65">
        <f>V37+$D$37</f>
        <v>0.84236111111111101</v>
      </c>
      <c r="U36" s="80">
        <v>6.9444444444444447E-4</v>
      </c>
      <c r="V36" s="66">
        <f t="shared" si="9"/>
        <v>0.84305555555555545</v>
      </c>
      <c r="W36" s="67">
        <f>Y35+$D$36</f>
        <v>0.59166666666666645</v>
      </c>
      <c r="X36" s="63">
        <v>6.9444444444444447E-4</v>
      </c>
      <c r="Y36" s="64">
        <f t="shared" si="8"/>
        <v>0.59236111111111089</v>
      </c>
      <c r="Z36" s="65">
        <f>AB37+$D$37</f>
        <v>0.62708333333333321</v>
      </c>
      <c r="AA36" s="80">
        <v>6.9444444444444447E-4</v>
      </c>
      <c r="AB36" s="66">
        <f t="shared" si="10"/>
        <v>0.62777777777777766</v>
      </c>
    </row>
    <row r="37" spans="1:28" ht="15.8" customHeight="1" x14ac:dyDescent="0.3">
      <c r="A37" s="86" t="s">
        <v>51</v>
      </c>
      <c r="B37" s="71">
        <v>46.4</v>
      </c>
      <c r="C37" s="72">
        <f t="shared" si="0"/>
        <v>3.6999999999999957</v>
      </c>
      <c r="D37" s="61">
        <v>2.7777777777777779E-3</v>
      </c>
      <c r="E37" s="85">
        <f>G36+$D$37</f>
        <v>0.30694444444444435</v>
      </c>
      <c r="F37" s="63">
        <v>6.9444444444444447E-4</v>
      </c>
      <c r="G37" s="64">
        <f t="shared" si="5"/>
        <v>0.3076388888888888</v>
      </c>
      <c r="H37" s="65">
        <f>J38+$D$38</f>
        <v>0.33541666666666664</v>
      </c>
      <c r="I37" s="80">
        <v>6.9444444444444447E-4</v>
      </c>
      <c r="J37" s="66">
        <f t="shared" si="1"/>
        <v>0.33611111111111108</v>
      </c>
      <c r="K37" s="67">
        <f>M36+$D$37</f>
        <v>0.7618055555555554</v>
      </c>
      <c r="L37" s="63">
        <v>6.9444444444444447E-4</v>
      </c>
      <c r="M37" s="64">
        <f t="shared" si="6"/>
        <v>0.76249999999999984</v>
      </c>
      <c r="N37" s="65">
        <f>P38+$D$38</f>
        <v>0.79027777777777775</v>
      </c>
      <c r="O37" s="80">
        <v>6.9444444444444447E-4</v>
      </c>
      <c r="P37" s="66">
        <f t="shared" si="2"/>
        <v>0.79097222222222219</v>
      </c>
      <c r="Q37" s="67">
        <f>S36+$D$37</f>
        <v>0.81041666666666645</v>
      </c>
      <c r="R37" s="63">
        <v>6.9444444444444447E-4</v>
      </c>
      <c r="S37" s="64">
        <f t="shared" si="7"/>
        <v>0.81111111111111089</v>
      </c>
      <c r="T37" s="65">
        <f>V38+$D$38</f>
        <v>0.8388888888888888</v>
      </c>
      <c r="U37" s="80">
        <v>6.9444444444444447E-4</v>
      </c>
      <c r="V37" s="66">
        <f t="shared" si="9"/>
        <v>0.83958333333333324</v>
      </c>
      <c r="W37" s="67">
        <f>Y36+$D$37</f>
        <v>0.59513888888888866</v>
      </c>
      <c r="X37" s="63">
        <v>6.9444444444444447E-4</v>
      </c>
      <c r="Y37" s="64">
        <f t="shared" si="8"/>
        <v>0.5958333333333331</v>
      </c>
      <c r="Z37" s="65">
        <f>AB38+$D$38</f>
        <v>0.62361111111111101</v>
      </c>
      <c r="AA37" s="80">
        <v>6.9444444444444447E-4</v>
      </c>
      <c r="AB37" s="66">
        <f t="shared" si="10"/>
        <v>0.62430555555555545</v>
      </c>
    </row>
    <row r="38" spans="1:28" ht="15.8" customHeight="1" x14ac:dyDescent="0.3">
      <c r="A38" s="87" t="s">
        <v>52</v>
      </c>
      <c r="B38" s="71">
        <v>53.5</v>
      </c>
      <c r="C38" s="72">
        <f t="shared" si="0"/>
        <v>7.1000000000000014</v>
      </c>
      <c r="D38" s="61">
        <v>5.5555555555555558E-3</v>
      </c>
      <c r="E38" s="85">
        <f>G37+$D$38</f>
        <v>0.31319444444444433</v>
      </c>
      <c r="F38" s="63">
        <v>6.9444444444444447E-4</v>
      </c>
      <c r="G38" s="64">
        <f t="shared" si="5"/>
        <v>0.31388888888888877</v>
      </c>
      <c r="H38" s="65">
        <f>J39+$D$39</f>
        <v>0.32847222222222222</v>
      </c>
      <c r="I38" s="80">
        <v>1.3888888888888889E-3</v>
      </c>
      <c r="J38" s="66">
        <f t="shared" si="1"/>
        <v>0.3298611111111111</v>
      </c>
      <c r="K38" s="67">
        <f>M37+$D$38</f>
        <v>0.76805555555555538</v>
      </c>
      <c r="L38" s="63">
        <v>6.9444444444444447E-4</v>
      </c>
      <c r="M38" s="64">
        <f t="shared" si="6"/>
        <v>0.76874999999999982</v>
      </c>
      <c r="N38" s="65">
        <f>P39+$D$39</f>
        <v>0.78333333333333333</v>
      </c>
      <c r="O38" s="80">
        <v>1.3888888888888889E-3</v>
      </c>
      <c r="P38" s="66">
        <f t="shared" si="2"/>
        <v>0.78472222222222221</v>
      </c>
      <c r="Q38" s="67">
        <f>S37+$D$38</f>
        <v>0.81666666666666643</v>
      </c>
      <c r="R38" s="63">
        <v>6.9444444444444447E-4</v>
      </c>
      <c r="S38" s="64">
        <f t="shared" si="7"/>
        <v>0.81736111111111087</v>
      </c>
      <c r="T38" s="65">
        <f>V39+$D$39</f>
        <v>0.83194444444444438</v>
      </c>
      <c r="U38" s="80">
        <v>1.3888888888888889E-3</v>
      </c>
      <c r="V38" s="66">
        <f t="shared" si="9"/>
        <v>0.83333333333333326</v>
      </c>
      <c r="W38" s="67">
        <f>Y37+$D$38</f>
        <v>0.60138888888888864</v>
      </c>
      <c r="X38" s="63">
        <v>6.9444444444444447E-4</v>
      </c>
      <c r="Y38" s="64">
        <f t="shared" si="8"/>
        <v>0.60208333333333308</v>
      </c>
      <c r="Z38" s="65">
        <f>AB39+$D$39</f>
        <v>0.61666666666666659</v>
      </c>
      <c r="AA38" s="80">
        <v>1.3888888888888889E-3</v>
      </c>
      <c r="AB38" s="66">
        <f t="shared" si="10"/>
        <v>0.61805555555555547</v>
      </c>
    </row>
    <row r="39" spans="1:28" ht="15.8" customHeight="1" x14ac:dyDescent="0.3">
      <c r="A39" s="87" t="s">
        <v>53</v>
      </c>
      <c r="B39" s="71">
        <v>54.9</v>
      </c>
      <c r="C39" s="72">
        <f t="shared" si="0"/>
        <v>1.3999999999999986</v>
      </c>
      <c r="D39" s="61">
        <v>1.3888888888888889E-3</v>
      </c>
      <c r="E39" s="85">
        <f>G38+$D$39</f>
        <v>0.31527777777777766</v>
      </c>
      <c r="F39" s="63">
        <v>6.9444444444444447E-4</v>
      </c>
      <c r="G39" s="64">
        <f t="shared" si="5"/>
        <v>0.3159722222222221</v>
      </c>
      <c r="H39" s="65">
        <f>J40+$D$40</f>
        <v>0.3263888888888889</v>
      </c>
      <c r="I39" s="80">
        <v>6.9444444444444447E-4</v>
      </c>
      <c r="J39" s="66">
        <f t="shared" si="1"/>
        <v>0.32708333333333334</v>
      </c>
      <c r="K39" s="67">
        <f>M38+$D$39</f>
        <v>0.77013888888888871</v>
      </c>
      <c r="L39" s="63">
        <v>6.9444444444444447E-4</v>
      </c>
      <c r="M39" s="64">
        <f t="shared" si="6"/>
        <v>0.77083333333333315</v>
      </c>
      <c r="N39" s="65">
        <f>P40+$D$40</f>
        <v>0.78125</v>
      </c>
      <c r="O39" s="80">
        <v>6.9444444444444447E-4</v>
      </c>
      <c r="P39" s="66">
        <f t="shared" si="2"/>
        <v>0.78194444444444444</v>
      </c>
      <c r="Q39" s="67">
        <f>S38+$D$39</f>
        <v>0.81874999999999976</v>
      </c>
      <c r="R39" s="63">
        <v>6.9444444444444447E-4</v>
      </c>
      <c r="S39" s="64">
        <f t="shared" si="7"/>
        <v>0.8194444444444442</v>
      </c>
      <c r="T39" s="65">
        <f>V40+$D$40</f>
        <v>0.82986111111111105</v>
      </c>
      <c r="U39" s="80">
        <v>6.9444444444444447E-4</v>
      </c>
      <c r="V39" s="66">
        <f t="shared" si="9"/>
        <v>0.83055555555555549</v>
      </c>
      <c r="W39" s="67">
        <f>Y38+$D$39</f>
        <v>0.60347222222222197</v>
      </c>
      <c r="X39" s="63">
        <v>6.9444444444444447E-4</v>
      </c>
      <c r="Y39" s="64">
        <f t="shared" si="8"/>
        <v>0.60416666666666641</v>
      </c>
      <c r="Z39" s="65">
        <f>AB40+$D$40</f>
        <v>0.61458333333333326</v>
      </c>
      <c r="AA39" s="80">
        <v>6.9444444444444447E-4</v>
      </c>
      <c r="AB39" s="66">
        <f t="shared" si="10"/>
        <v>0.6152777777777777</v>
      </c>
    </row>
    <row r="40" spans="1:28" ht="15.8" customHeight="1" x14ac:dyDescent="0.3">
      <c r="A40" s="87" t="s">
        <v>54</v>
      </c>
      <c r="B40" s="71">
        <v>58.9</v>
      </c>
      <c r="C40" s="72">
        <f t="shared" si="0"/>
        <v>4</v>
      </c>
      <c r="D40" s="61">
        <v>2.7777777777777779E-3</v>
      </c>
      <c r="E40" s="85">
        <f>G39+$D$40</f>
        <v>0.31874999999999987</v>
      </c>
      <c r="F40" s="63">
        <v>0</v>
      </c>
      <c r="G40" s="64">
        <f t="shared" si="5"/>
        <v>0.31874999999999987</v>
      </c>
      <c r="H40" s="65">
        <f>J41+$D$41</f>
        <v>0.32361111111111113</v>
      </c>
      <c r="I40" s="80">
        <v>0</v>
      </c>
      <c r="J40" s="66">
        <f>H40+I40</f>
        <v>0.32361111111111113</v>
      </c>
      <c r="K40" s="67">
        <f>M39+$D$40</f>
        <v>0.77361111111111092</v>
      </c>
      <c r="L40" s="63">
        <v>0</v>
      </c>
      <c r="M40" s="64">
        <f t="shared" si="6"/>
        <v>0.77361111111111092</v>
      </c>
      <c r="N40" s="65">
        <f>P41+$D$41</f>
        <v>0.77847222222222223</v>
      </c>
      <c r="O40" s="80">
        <v>0</v>
      </c>
      <c r="P40" s="66">
        <f t="shared" si="2"/>
        <v>0.77847222222222223</v>
      </c>
      <c r="Q40" s="67">
        <f>S39+$D$40</f>
        <v>0.82222222222222197</v>
      </c>
      <c r="R40" s="63">
        <v>0</v>
      </c>
      <c r="S40" s="64">
        <f t="shared" si="7"/>
        <v>0.82222222222222197</v>
      </c>
      <c r="T40" s="65">
        <f>V41+$D$41</f>
        <v>0.82708333333333328</v>
      </c>
      <c r="U40" s="80">
        <v>0</v>
      </c>
      <c r="V40" s="66">
        <f t="shared" si="9"/>
        <v>0.82708333333333328</v>
      </c>
      <c r="W40" s="67">
        <f>Y39+$D$40</f>
        <v>0.60694444444444418</v>
      </c>
      <c r="X40" s="63">
        <v>0</v>
      </c>
      <c r="Y40" s="64">
        <f t="shared" si="8"/>
        <v>0.60694444444444418</v>
      </c>
      <c r="Z40" s="65">
        <f>AB41+$D$41</f>
        <v>0.61180555555555549</v>
      </c>
      <c r="AA40" s="80">
        <v>0</v>
      </c>
      <c r="AB40" s="66">
        <f t="shared" si="10"/>
        <v>0.61180555555555549</v>
      </c>
    </row>
    <row r="41" spans="1:28" ht="27.55" customHeight="1" thickBot="1" x14ac:dyDescent="0.35">
      <c r="A41" s="88" t="s">
        <v>55</v>
      </c>
      <c r="B41" s="89">
        <v>59.2</v>
      </c>
      <c r="C41" s="90">
        <f t="shared" si="0"/>
        <v>0.30000000000000426</v>
      </c>
      <c r="D41" s="91">
        <v>6.9444444444444447E-4</v>
      </c>
      <c r="E41" s="92">
        <f>G40+$D$41</f>
        <v>0.31944444444444431</v>
      </c>
      <c r="F41" s="93"/>
      <c r="G41" s="94"/>
      <c r="H41" s="95"/>
      <c r="I41" s="93"/>
      <c r="J41" s="96">
        <v>0.32291666666666669</v>
      </c>
      <c r="K41" s="97">
        <f>M40+$D$41</f>
        <v>0.77430555555555536</v>
      </c>
      <c r="L41" s="93"/>
      <c r="M41" s="94"/>
      <c r="N41" s="95"/>
      <c r="O41" s="93"/>
      <c r="P41" s="96">
        <v>0.77777777777777779</v>
      </c>
      <c r="Q41" s="97">
        <f>S40+$D$41</f>
        <v>0.82291666666666641</v>
      </c>
      <c r="R41" s="93"/>
      <c r="S41" s="94"/>
      <c r="T41" s="95"/>
      <c r="U41" s="93"/>
      <c r="V41" s="96">
        <v>0.82638888888888884</v>
      </c>
      <c r="W41" s="97">
        <f>Y40+$D$41</f>
        <v>0.60763888888888862</v>
      </c>
      <c r="X41" s="93"/>
      <c r="Y41" s="94"/>
      <c r="Z41" s="95"/>
      <c r="AA41" s="93"/>
      <c r="AB41" s="96">
        <v>0.61111111111111105</v>
      </c>
    </row>
    <row r="42" spans="1:28" ht="28.15" customHeight="1" x14ac:dyDescent="0.3">
      <c r="A42" s="98"/>
      <c r="B42" s="99"/>
      <c r="C42" s="100"/>
      <c r="D42" s="101"/>
      <c r="E42" s="102"/>
      <c r="F42" s="102"/>
      <c r="G42" s="102"/>
      <c r="H42" s="103"/>
      <c r="I42" s="103"/>
      <c r="J42" s="103"/>
      <c r="K42" s="103"/>
      <c r="L42" s="103"/>
      <c r="M42" s="103"/>
      <c r="N42" s="103"/>
      <c r="O42" s="104"/>
      <c r="P42" s="105"/>
      <c r="S42" s="106"/>
    </row>
    <row r="43" spans="1:28" ht="19.149999999999999" customHeight="1" x14ac:dyDescent="0.45">
      <c r="A43" s="107" t="s">
        <v>56</v>
      </c>
      <c r="B43" s="107"/>
      <c r="C43" s="107"/>
      <c r="D43" s="107"/>
      <c r="E43" s="102"/>
      <c r="F43" s="102"/>
      <c r="G43" s="102"/>
      <c r="H43" s="6"/>
      <c r="I43" s="6"/>
      <c r="J43" s="6"/>
      <c r="K43" s="6"/>
      <c r="L43" s="6"/>
      <c r="M43" s="6"/>
      <c r="N43" s="6"/>
      <c r="O43" s="104"/>
      <c r="P43" s="105"/>
      <c r="S43" s="106"/>
      <c r="T43" s="103"/>
      <c r="U43" s="103"/>
    </row>
    <row r="44" spans="1:28" ht="18" customHeight="1" x14ac:dyDescent="0.45">
      <c r="A44" s="153" t="s">
        <v>57</v>
      </c>
      <c r="B44" s="153"/>
      <c r="C44" s="153"/>
      <c r="D44" s="153"/>
      <c r="E44" s="107"/>
      <c r="F44" s="107"/>
      <c r="G44" s="108"/>
      <c r="H44" s="6"/>
      <c r="I44" s="6"/>
      <c r="J44" s="6"/>
      <c r="K44" s="6"/>
      <c r="L44" s="6"/>
      <c r="M44" s="6"/>
      <c r="N44" s="6"/>
      <c r="O44" s="104"/>
      <c r="P44" s="105"/>
      <c r="S44" s="106"/>
    </row>
    <row r="45" spans="1:28" ht="22.15" customHeight="1" x14ac:dyDescent="0.45">
      <c r="A45" s="107"/>
      <c r="B45" s="107"/>
      <c r="C45" s="109"/>
      <c r="D45" s="107"/>
      <c r="E45" s="107"/>
      <c r="F45" s="107"/>
      <c r="G45" s="108"/>
      <c r="H45" s="6"/>
      <c r="I45" s="6"/>
      <c r="J45" s="6"/>
      <c r="K45" s="6"/>
      <c r="L45" s="6"/>
      <c r="M45" s="6"/>
      <c r="N45" s="6"/>
      <c r="O45" s="104"/>
      <c r="P45" s="105"/>
      <c r="S45" s="106"/>
    </row>
    <row r="46" spans="1:28" ht="22.85" customHeight="1" x14ac:dyDescent="0.45">
      <c r="A46" s="154"/>
      <c r="B46" s="154"/>
      <c r="C46" s="154"/>
      <c r="D46" s="154"/>
      <c r="E46" s="154"/>
      <c r="F46" s="108"/>
      <c r="G46" s="108"/>
      <c r="H46" s="6"/>
      <c r="I46" s="6"/>
      <c r="J46" s="6"/>
      <c r="K46" s="6"/>
      <c r="L46" s="6"/>
      <c r="M46" s="6"/>
      <c r="N46" s="6"/>
      <c r="O46" s="104"/>
      <c r="P46" s="105"/>
      <c r="S46" s="106"/>
    </row>
    <row r="47" spans="1:28" ht="18.55" customHeight="1" x14ac:dyDescent="0.45">
      <c r="A47" s="110"/>
      <c r="B47" s="111"/>
      <c r="C47" s="112"/>
      <c r="D47" s="155"/>
      <c r="E47" s="155"/>
      <c r="F47" s="155"/>
      <c r="G47" s="155"/>
      <c r="H47" s="6"/>
      <c r="I47" s="6"/>
      <c r="J47" s="6"/>
      <c r="K47" s="6"/>
      <c r="L47" s="6"/>
      <c r="M47" s="6"/>
      <c r="N47" s="6"/>
      <c r="O47" s="104"/>
      <c r="P47" s="105"/>
      <c r="S47" s="106"/>
    </row>
    <row r="48" spans="1:28" ht="27.55" customHeight="1" x14ac:dyDescent="0.3">
      <c r="A48" s="113"/>
      <c r="B48" s="114"/>
      <c r="C48" s="115"/>
      <c r="D48" s="104"/>
      <c r="E48" s="116"/>
      <c r="F48" s="117"/>
      <c r="G48" s="117"/>
      <c r="H48" s="104"/>
      <c r="I48" s="104"/>
      <c r="J48" s="105"/>
      <c r="K48" s="117"/>
      <c r="L48" s="117"/>
      <c r="M48" s="117"/>
      <c r="N48" s="104"/>
      <c r="O48" s="104"/>
      <c r="P48" s="105"/>
      <c r="S48" s="106"/>
    </row>
    <row r="49" spans="1:19" ht="27.55" customHeight="1" x14ac:dyDescent="0.3">
      <c r="A49" s="113"/>
      <c r="B49" s="114"/>
      <c r="C49" s="115"/>
      <c r="D49" s="104"/>
      <c r="E49" s="116"/>
      <c r="F49" s="117"/>
      <c r="G49" s="117"/>
      <c r="H49" s="104"/>
      <c r="I49" s="104"/>
      <c r="J49" s="105"/>
      <c r="K49" s="117"/>
      <c r="L49" s="117"/>
      <c r="M49" s="117"/>
      <c r="N49" s="104"/>
      <c r="O49" s="104"/>
      <c r="P49" s="105"/>
      <c r="S49" s="106"/>
    </row>
    <row r="50" spans="1:19" ht="27.55" customHeight="1" x14ac:dyDescent="0.3">
      <c r="A50" s="113"/>
      <c r="B50" s="114"/>
      <c r="C50" s="115"/>
      <c r="D50" s="104"/>
      <c r="E50" s="116"/>
      <c r="F50" s="117"/>
      <c r="G50" s="117"/>
      <c r="H50" s="104"/>
      <c r="I50" s="104"/>
      <c r="J50" s="105"/>
      <c r="K50" s="117"/>
      <c r="L50" s="117"/>
      <c r="M50" s="117"/>
      <c r="N50" s="104"/>
      <c r="O50" s="104"/>
      <c r="P50" s="105"/>
      <c r="S50" s="106"/>
    </row>
    <row r="51" spans="1:19" ht="27.55" customHeight="1" x14ac:dyDescent="0.3">
      <c r="A51" s="113"/>
      <c r="B51" s="114"/>
      <c r="C51" s="115"/>
      <c r="D51" s="104"/>
      <c r="E51" s="116"/>
      <c r="F51" s="117"/>
      <c r="G51" s="117"/>
      <c r="H51" s="104"/>
      <c r="I51" s="104"/>
      <c r="J51" s="105"/>
      <c r="K51" s="117"/>
      <c r="L51" s="117"/>
      <c r="M51" s="117"/>
      <c r="N51" s="104"/>
      <c r="O51" s="104"/>
      <c r="P51" s="105"/>
      <c r="S51" s="106"/>
    </row>
    <row r="52" spans="1:19" ht="27.55" customHeight="1" x14ac:dyDescent="0.3">
      <c r="A52" s="113"/>
      <c r="B52" s="114"/>
      <c r="C52" s="115"/>
      <c r="D52" s="104"/>
      <c r="E52" s="116"/>
      <c r="F52" s="117"/>
      <c r="G52" s="117"/>
      <c r="H52" s="104"/>
      <c r="I52" s="104"/>
      <c r="J52" s="105"/>
      <c r="K52" s="117"/>
      <c r="L52" s="117"/>
      <c r="M52" s="117"/>
      <c r="N52" s="104"/>
      <c r="O52" s="104"/>
      <c r="P52" s="105"/>
      <c r="S52" s="106"/>
    </row>
    <row r="53" spans="1:19" ht="27.55" customHeight="1" x14ac:dyDescent="0.3">
      <c r="A53" s="113"/>
      <c r="B53" s="114"/>
      <c r="C53" s="115"/>
      <c r="D53" s="104"/>
      <c r="E53" s="116"/>
      <c r="F53" s="117"/>
      <c r="G53" s="117"/>
      <c r="H53" s="104"/>
      <c r="I53" s="104"/>
      <c r="J53" s="105"/>
      <c r="K53" s="117"/>
      <c r="L53" s="117"/>
      <c r="M53" s="117"/>
      <c r="N53" s="104"/>
      <c r="O53" s="104"/>
      <c r="P53" s="105"/>
      <c r="S53" s="106"/>
    </row>
    <row r="54" spans="1:19" ht="27.55" customHeight="1" x14ac:dyDescent="0.3">
      <c r="A54" s="113"/>
      <c r="B54" s="114"/>
      <c r="C54" s="115"/>
      <c r="D54" s="104"/>
      <c r="E54" s="116"/>
      <c r="F54" s="117"/>
      <c r="G54" s="117"/>
      <c r="H54" s="104"/>
      <c r="I54" s="104"/>
      <c r="J54" s="105"/>
      <c r="K54" s="117"/>
      <c r="L54" s="117"/>
      <c r="M54" s="117"/>
      <c r="N54" s="104"/>
      <c r="O54" s="104"/>
      <c r="P54" s="105"/>
      <c r="S54" s="106"/>
    </row>
    <row r="55" spans="1:19" ht="27.55" customHeight="1" x14ac:dyDescent="0.3">
      <c r="A55" s="113"/>
      <c r="B55" s="114"/>
      <c r="C55" s="115"/>
      <c r="D55" s="104"/>
      <c r="E55" s="116"/>
      <c r="F55" s="117"/>
      <c r="G55" s="117"/>
      <c r="H55" s="104"/>
      <c r="I55" s="104"/>
      <c r="J55" s="105"/>
      <c r="K55" s="117"/>
      <c r="L55" s="117"/>
      <c r="M55" s="117"/>
      <c r="N55" s="104"/>
      <c r="O55" s="104"/>
      <c r="P55" s="105"/>
      <c r="S55" s="106"/>
    </row>
    <row r="56" spans="1:19" ht="15.8" customHeight="1" x14ac:dyDescent="0.35">
      <c r="A56" s="118"/>
      <c r="B56" s="106"/>
      <c r="C56" s="106"/>
      <c r="D56" s="104"/>
      <c r="E56" s="117"/>
      <c r="F56" s="117"/>
      <c r="G56" s="117"/>
      <c r="H56" s="104"/>
      <c r="I56" s="104"/>
      <c r="J56" s="104"/>
      <c r="K56" s="117"/>
      <c r="L56" s="117"/>
      <c r="M56" s="117"/>
      <c r="N56" s="104"/>
      <c r="O56" s="104"/>
      <c r="P56" s="104"/>
      <c r="S56" s="106"/>
    </row>
    <row r="57" spans="1:19" ht="15.55" x14ac:dyDescent="0.3">
      <c r="A57" s="119"/>
      <c r="B57" s="106"/>
      <c r="P57" s="120"/>
    </row>
    <row r="58" spans="1:19" ht="17.75" x14ac:dyDescent="0.3">
      <c r="A58" s="156"/>
      <c r="B58" s="156"/>
      <c r="C58" s="156"/>
      <c r="D58" s="156"/>
      <c r="E58" s="156"/>
      <c r="F58" s="156"/>
      <c r="G58" s="156"/>
    </row>
    <row r="60" spans="1:19" ht="17.75" x14ac:dyDescent="0.3">
      <c r="A60" s="156"/>
      <c r="B60" s="156"/>
      <c r="C60" s="156"/>
      <c r="D60" s="156"/>
      <c r="E60" s="156"/>
      <c r="F60" s="156"/>
      <c r="G60" s="156"/>
    </row>
    <row r="61" spans="1:19" x14ac:dyDescent="0.3">
      <c r="A61" s="120"/>
      <c r="F61" s="120"/>
      <c r="G61" s="120"/>
      <c r="K61" s="120"/>
    </row>
  </sheetData>
  <mergeCells count="35">
    <mergeCell ref="A44:D44"/>
    <mergeCell ref="A46:E46"/>
    <mergeCell ref="D47:G47"/>
    <mergeCell ref="A58:G58"/>
    <mergeCell ref="A60:G60"/>
    <mergeCell ref="Z9:AB9"/>
    <mergeCell ref="A8:B8"/>
    <mergeCell ref="C8:G8"/>
    <mergeCell ref="H8:J8"/>
    <mergeCell ref="K8:M8"/>
    <mergeCell ref="N8:AB8"/>
    <mergeCell ref="A9:A10"/>
    <mergeCell ref="B9:C9"/>
    <mergeCell ref="D9:D10"/>
    <mergeCell ref="E9:G9"/>
    <mergeCell ref="H9:J9"/>
    <mergeCell ref="K9:M9"/>
    <mergeCell ref="N9:P9"/>
    <mergeCell ref="Q9:S9"/>
    <mergeCell ref="T9:V9"/>
    <mergeCell ref="W9:Y9"/>
    <mergeCell ref="A5:V5"/>
    <mergeCell ref="A6:V6"/>
    <mergeCell ref="W6:AA6"/>
    <mergeCell ref="A7:B7"/>
    <mergeCell ref="C7:G7"/>
    <mergeCell ref="H7:J7"/>
    <mergeCell ref="K7:M7"/>
    <mergeCell ref="N7:AB7"/>
    <mergeCell ref="Q4:S4"/>
    <mergeCell ref="A2:D2"/>
    <mergeCell ref="G2:M2"/>
    <mergeCell ref="B3:D3"/>
    <mergeCell ref="G3:M3"/>
    <mergeCell ref="G4:M4"/>
  </mergeCells>
  <pageMargins left="0.25" right="0.25" top="0.75" bottom="0.75" header="0.3" footer="0.3"/>
  <pageSetup paperSize="9" scale="51" orientation="landscape" r:id="rId1"/>
  <rowBreaks count="1" manualBreakCount="1">
    <brk id="4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05.08.2024</vt:lpstr>
      <vt:lpstr>'05.08.2024'!Область_печати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Инспектор-ЖКХ</cp:lastModifiedBy>
  <cp:lastPrinted>2024-08-01T08:15:31Z</cp:lastPrinted>
  <dcterms:created xsi:type="dcterms:W3CDTF">2024-07-22T12:40:53Z</dcterms:created>
  <dcterms:modified xsi:type="dcterms:W3CDTF">2024-08-01T08:20:31Z</dcterms:modified>
</cp:coreProperties>
</file>