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2" yWindow="-122" windowWidth="21467" windowHeight="12162"/>
  </bookViews>
  <sheets>
    <sheet name="05.08.2024" sheetId="1" r:id="rId1"/>
  </sheets>
  <definedNames>
    <definedName name="_xlnm.Print_Area" localSheetId="0">'05.08.2024'!$A$1:$R$45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2" i="1" l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M18" i="1"/>
  <c r="K22" i="1" s="1"/>
  <c r="M22" i="1" s="1"/>
  <c r="K23" i="1" s="1"/>
  <c r="M23" i="1" s="1"/>
  <c r="K24" i="1" s="1"/>
  <c r="M24" i="1" s="1"/>
  <c r="K25" i="1" s="1"/>
  <c r="M25" i="1" s="1"/>
  <c r="K26" i="1" s="1"/>
  <c r="M26" i="1" s="1"/>
  <c r="K27" i="1" s="1"/>
  <c r="M27" i="1" s="1"/>
  <c r="K28" i="1" s="1"/>
  <c r="M28" i="1" s="1"/>
  <c r="K29" i="1" s="1"/>
  <c r="M29" i="1" s="1"/>
  <c r="K30" i="1" s="1"/>
  <c r="M30" i="1" s="1"/>
  <c r="K31" i="1" s="1"/>
  <c r="M31" i="1" s="1"/>
  <c r="K32" i="1" s="1"/>
  <c r="M32" i="1" s="1"/>
  <c r="K33" i="1" s="1"/>
  <c r="M33" i="1" s="1"/>
  <c r="K34" i="1" s="1"/>
  <c r="M34" i="1" s="1"/>
  <c r="K35" i="1" s="1"/>
  <c r="M35" i="1" s="1"/>
  <c r="K36" i="1" s="1"/>
  <c r="M36" i="1" s="1"/>
  <c r="K37" i="1" s="1"/>
  <c r="M37" i="1" s="1"/>
  <c r="K38" i="1" s="1"/>
  <c r="M38" i="1" s="1"/>
  <c r="K18" i="1"/>
  <c r="E18" i="1"/>
  <c r="G18" i="1" s="1"/>
  <c r="E22" i="1" s="1"/>
  <c r="G22" i="1" s="1"/>
  <c r="E23" i="1" s="1"/>
  <c r="G23" i="1" s="1"/>
  <c r="E24" i="1" s="1"/>
  <c r="G24" i="1" s="1"/>
  <c r="E25" i="1" s="1"/>
  <c r="G25" i="1" s="1"/>
  <c r="E26" i="1" s="1"/>
  <c r="G26" i="1" s="1"/>
  <c r="E27" i="1" s="1"/>
  <c r="G27" i="1" s="1"/>
  <c r="E28" i="1" s="1"/>
  <c r="G28" i="1" s="1"/>
  <c r="E29" i="1" s="1"/>
  <c r="G29" i="1" s="1"/>
  <c r="E30" i="1" s="1"/>
  <c r="G30" i="1" s="1"/>
  <c r="E31" i="1" s="1"/>
  <c r="G31" i="1" s="1"/>
  <c r="E32" i="1" s="1"/>
  <c r="G32" i="1" s="1"/>
  <c r="E33" i="1" s="1"/>
  <c r="G33" i="1" s="1"/>
  <c r="E34" i="1" s="1"/>
  <c r="G34" i="1" s="1"/>
  <c r="E35" i="1" s="1"/>
  <c r="G35" i="1" s="1"/>
  <c r="E36" i="1" s="1"/>
  <c r="G36" i="1" s="1"/>
  <c r="E37" i="1" s="1"/>
  <c r="G37" i="1" s="1"/>
  <c r="E38" i="1" s="1"/>
  <c r="G38" i="1" s="1"/>
  <c r="E39" i="1" s="1"/>
  <c r="G39" i="1" s="1"/>
  <c r="E40" i="1" s="1"/>
  <c r="G40" i="1" s="1"/>
  <c r="E41" i="1" s="1"/>
  <c r="G41" i="1" s="1"/>
  <c r="E42" i="1" s="1"/>
  <c r="J42" i="1" s="1"/>
  <c r="H41" i="1" s="1"/>
  <c r="J41" i="1" s="1"/>
  <c r="H40" i="1" s="1"/>
  <c r="J40" i="1" s="1"/>
  <c r="H39" i="1" s="1"/>
  <c r="J39" i="1" s="1"/>
  <c r="H38" i="1" s="1"/>
  <c r="J38" i="1" s="1"/>
  <c r="H37" i="1" s="1"/>
  <c r="J37" i="1" s="1"/>
  <c r="H36" i="1" s="1"/>
  <c r="J36" i="1" s="1"/>
  <c r="H34" i="1" s="1"/>
  <c r="J34" i="1" s="1"/>
  <c r="H33" i="1" s="1"/>
  <c r="J33" i="1" s="1"/>
  <c r="H32" i="1" s="1"/>
  <c r="J32" i="1" s="1"/>
  <c r="H31" i="1" s="1"/>
  <c r="J31" i="1" s="1"/>
  <c r="H30" i="1" s="1"/>
  <c r="J30" i="1" s="1"/>
  <c r="H29" i="1" s="1"/>
  <c r="J29" i="1" s="1"/>
  <c r="H28" i="1" s="1"/>
  <c r="J28" i="1" s="1"/>
  <c r="H27" i="1" s="1"/>
  <c r="J27" i="1" s="1"/>
  <c r="H26" i="1" s="1"/>
  <c r="J26" i="1" s="1"/>
  <c r="H25" i="1" s="1"/>
  <c r="J25" i="1" s="1"/>
  <c r="H24" i="1" s="1"/>
  <c r="J24" i="1" s="1"/>
  <c r="H23" i="1" s="1"/>
  <c r="J23" i="1" s="1"/>
  <c r="H22" i="1" s="1"/>
  <c r="J22" i="1" s="1"/>
  <c r="H12" i="1" s="1"/>
  <c r="C18" i="1"/>
  <c r="C43" i="1" s="1"/>
  <c r="C17" i="1"/>
  <c r="C16" i="1"/>
  <c r="C15" i="1"/>
  <c r="C14" i="1"/>
  <c r="C13" i="1"/>
  <c r="M43" i="1" l="1"/>
  <c r="K39" i="1"/>
  <c r="M39" i="1" s="1"/>
  <c r="K40" i="1" s="1"/>
  <c r="M40" i="1" s="1"/>
  <c r="K41" i="1" s="1"/>
  <c r="M41" i="1" s="1"/>
  <c r="K42" i="1" s="1"/>
  <c r="P42" i="1" s="1"/>
  <c r="N41" i="1" s="1"/>
  <c r="P41" i="1" s="1"/>
  <c r="N40" i="1" s="1"/>
  <c r="P40" i="1" s="1"/>
  <c r="N39" i="1" s="1"/>
  <c r="P39" i="1" s="1"/>
  <c r="N38" i="1" s="1"/>
  <c r="P43" i="1" l="1"/>
  <c r="P38" i="1"/>
  <c r="N37" i="1" s="1"/>
  <c r="P37" i="1" s="1"/>
  <c r="N36" i="1" s="1"/>
  <c r="P36" i="1" s="1"/>
  <c r="N34" i="1" s="1"/>
  <c r="P34" i="1" s="1"/>
  <c r="N33" i="1" s="1"/>
  <c r="P33" i="1" s="1"/>
  <c r="N32" i="1" s="1"/>
  <c r="P32" i="1" s="1"/>
  <c r="N31" i="1" s="1"/>
  <c r="P31" i="1" s="1"/>
  <c r="N30" i="1" s="1"/>
  <c r="P30" i="1" s="1"/>
  <c r="N29" i="1" s="1"/>
  <c r="P29" i="1" s="1"/>
  <c r="N28" i="1" s="1"/>
  <c r="P28" i="1" s="1"/>
  <c r="N27" i="1" s="1"/>
  <c r="P27" i="1" s="1"/>
  <c r="N26" i="1" s="1"/>
  <c r="P26" i="1" s="1"/>
  <c r="N25" i="1" s="1"/>
  <c r="P25" i="1" s="1"/>
  <c r="N24" i="1" s="1"/>
  <c r="P24" i="1" s="1"/>
  <c r="N23" i="1" s="1"/>
  <c r="P23" i="1" s="1"/>
  <c r="N22" i="1" s="1"/>
  <c r="P22" i="1" s="1"/>
  <c r="N12" i="1" s="1"/>
</calcChain>
</file>

<file path=xl/sharedStrings.xml><?xml version="1.0" encoding="utf-8"?>
<sst xmlns="http://schemas.openxmlformats.org/spreadsheetml/2006/main" count="109" uniqueCount="57">
  <si>
    <t xml:space="preserve">РАСПИСАНИЕ  ДВИЖЕНИЯ </t>
  </si>
  <si>
    <r>
      <t xml:space="preserve">автобуса пригородного регулярного маршрута </t>
    </r>
    <r>
      <rPr>
        <b/>
        <sz val="14"/>
        <color theme="1"/>
        <rFont val="Times New Roman"/>
        <family val="1"/>
        <charset val="204"/>
      </rPr>
      <t xml:space="preserve"> № 238 </t>
    </r>
    <r>
      <rPr>
        <b/>
        <sz val="14"/>
        <color indexed="8"/>
        <rFont val="Times New Roman"/>
        <family val="1"/>
        <charset val="204"/>
      </rPr>
      <t>«Брест - Новое Заболотье»</t>
    </r>
  </si>
  <si>
    <t>Вводится с "   "                 2024 года</t>
  </si>
  <si>
    <t>Наименование и вид маршрута</t>
  </si>
  <si>
    <t>Перевозчики</t>
  </si>
  <si>
    <t>Марка автобуса</t>
  </si>
  <si>
    <t>код</t>
  </si>
  <si>
    <t>Протяженность, км</t>
  </si>
  <si>
    <t>Периодичность</t>
  </si>
  <si>
    <t>"Брест - Новое Заболотье", пригородный</t>
  </si>
  <si>
    <t>Коммунальное унитарное предприятие      "Брестский общественный транспорт"</t>
  </si>
  <si>
    <t>Радзіміч 24 п.м.</t>
  </si>
  <si>
    <t>10:10 - сб;
14:20 - вс</t>
  </si>
  <si>
    <t>Наименование остановочных пунктов</t>
  </si>
  <si>
    <t xml:space="preserve">Протяженность, км </t>
  </si>
  <si>
    <t>Время движения, мин</t>
  </si>
  <si>
    <t>рейс 1</t>
  </si>
  <si>
    <t>рейс 2</t>
  </si>
  <si>
    <t>рейс 3</t>
  </si>
  <si>
    <t>рейс 4</t>
  </si>
  <si>
    <t>от начального пункта</t>
  </si>
  <si>
    <t>между пунктами</t>
  </si>
  <si>
    <t>прибытие</t>
  </si>
  <si>
    <t>стоянка</t>
  </si>
  <si>
    <t>отправление</t>
  </si>
  <si>
    <t>АВ Брест</t>
  </si>
  <si>
    <t>Университет</t>
  </si>
  <si>
    <t>бульвар Космонавтов</t>
  </si>
  <si>
    <t>-</t>
  </si>
  <si>
    <t>бульвар Шевченко</t>
  </si>
  <si>
    <t>Гостиница "Беларусь"</t>
  </si>
  <si>
    <t>мкр-н Южный</t>
  </si>
  <si>
    <t>Перекрёсток</t>
  </si>
  <si>
    <t>с/т "Южное-1"</t>
  </si>
  <si>
    <t>с/т "Южное-2"</t>
  </si>
  <si>
    <t>с/т "Светлячок"</t>
  </si>
  <si>
    <t>пов. на с/т "Жемчужина"</t>
  </si>
  <si>
    <t>с/т "Берёзовая роща"</t>
  </si>
  <si>
    <t>Мухавец-2</t>
  </si>
  <si>
    <t>Мухавец</t>
  </si>
  <si>
    <t>Романовские хутора</t>
  </si>
  <si>
    <t>Каменная-1</t>
  </si>
  <si>
    <t>Каменная-2</t>
  </si>
  <si>
    <t>пов. на Лазы</t>
  </si>
  <si>
    <t>20-й км</t>
  </si>
  <si>
    <t>пов. на Закрутин</t>
  </si>
  <si>
    <t>Лешница</t>
  </si>
  <si>
    <t>Великорита-2</t>
  </si>
  <si>
    <t>Великорита</t>
  </si>
  <si>
    <t>пов. на Великориту</t>
  </si>
  <si>
    <t>Гусак</t>
  </si>
  <si>
    <t>Перекрёсток Малорита</t>
  </si>
  <si>
    <t>пов. на Ужово</t>
  </si>
  <si>
    <t>Луково</t>
  </si>
  <si>
    <t>Луково-2</t>
  </si>
  <si>
    <t>Заболотье</t>
  </si>
  <si>
    <t>Новое Заболотье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</si>
</sst>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h:mm;"/>
  </numFmts>
  <fonts count="27" x14ac:knownFonts="1"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0" tint="-0.499984740745262"/>
      <name val="Times New Roman"/>
      <family val="1"/>
      <charset val="204"/>
    </font>
    <font>
      <i/>
      <sz val="14"/>
      <color theme="3" tint="0.39997558519241921"/>
      <name val="Times New Roman"/>
      <family val="1"/>
      <charset val="204"/>
    </font>
    <font>
      <b/>
      <i/>
      <sz val="14"/>
      <color rgb="FF538DD5"/>
      <name val="Times New Roman"/>
      <family val="1"/>
      <charset val="204"/>
    </font>
    <font>
      <i/>
      <sz val="14"/>
      <color rgb="FF538DD5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14"/>
      <color rgb="FF538DD5"/>
      <name val="Times New Roman"/>
      <family val="1"/>
      <charset val="204"/>
    </font>
    <font>
      <sz val="14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11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top"/>
    </xf>
    <xf numFmtId="164" fontId="16" fillId="0" borderId="7" xfId="0" applyNumberFormat="1" applyFont="1" applyBorder="1" applyAlignment="1">
      <alignment horizontal="center" vertical="top" wrapText="1"/>
    </xf>
    <xf numFmtId="164" fontId="17" fillId="0" borderId="7" xfId="0" applyNumberFormat="1" applyFont="1" applyBorder="1" applyAlignment="1">
      <alignment horizontal="center" vertical="top" wrapText="1"/>
    </xf>
    <xf numFmtId="165" fontId="6" fillId="0" borderId="7" xfId="0" applyNumberFormat="1" applyFont="1" applyBorder="1" applyAlignment="1">
      <alignment horizontal="center" vertical="top" wrapText="1"/>
    </xf>
    <xf numFmtId="165" fontId="2" fillId="0" borderId="3" xfId="0" applyNumberFormat="1" applyFont="1" applyBorder="1" applyAlignment="1">
      <alignment horizontal="center" vertical="center" wrapText="1"/>
    </xf>
    <xf numFmtId="165" fontId="16" fillId="0" borderId="4" xfId="0" applyNumberFormat="1" applyFont="1" applyBorder="1" applyAlignment="1">
      <alignment horizontal="center" vertical="top" wrapText="1"/>
    </xf>
    <xf numFmtId="165" fontId="16" fillId="0" borderId="5" xfId="0" applyNumberFormat="1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top" wrapText="1"/>
    </xf>
    <xf numFmtId="165" fontId="9" fillId="0" borderId="4" xfId="0" applyNumberFormat="1" applyFont="1" applyBorder="1" applyAlignment="1">
      <alignment horizontal="center" vertical="top" wrapText="1"/>
    </xf>
    <xf numFmtId="20" fontId="3" fillId="0" borderId="5" xfId="0" applyNumberFormat="1" applyFont="1" applyBorder="1" applyAlignment="1">
      <alignment horizontal="center" vertical="top" wrapText="1"/>
    </xf>
    <xf numFmtId="0" fontId="18" fillId="0" borderId="24" xfId="0" applyFont="1" applyBorder="1" applyAlignment="1">
      <alignment horizontal="justify" vertical="top"/>
    </xf>
    <xf numFmtId="164" fontId="19" fillId="0" borderId="25" xfId="0" applyNumberFormat="1" applyFont="1" applyBorder="1" applyAlignment="1">
      <alignment horizontal="center" vertical="top" wrapText="1"/>
    </xf>
    <xf numFmtId="164" fontId="20" fillId="0" borderId="24" xfId="0" applyNumberFormat="1" applyFont="1" applyBorder="1" applyAlignment="1">
      <alignment horizontal="center" vertical="top" wrapText="1"/>
    </xf>
    <xf numFmtId="165" fontId="6" fillId="0" borderId="25" xfId="0" applyNumberFormat="1" applyFont="1" applyBorder="1" applyAlignment="1">
      <alignment horizontal="center" vertical="top" wrapText="1"/>
    </xf>
    <xf numFmtId="165" fontId="2" fillId="0" borderId="26" xfId="0" applyNumberFormat="1" applyFont="1" applyBorder="1" applyAlignment="1">
      <alignment horizontal="center" vertical="center" wrapText="1"/>
    </xf>
    <xf numFmtId="165" fontId="16" fillId="0" borderId="27" xfId="0" applyNumberFormat="1" applyFont="1" applyBorder="1" applyAlignment="1">
      <alignment horizontal="center" vertical="top" wrapText="1"/>
    </xf>
    <xf numFmtId="165" fontId="16" fillId="0" borderId="28" xfId="0" applyNumberFormat="1" applyFont="1" applyBorder="1" applyAlignment="1">
      <alignment horizontal="center" vertical="center" wrapText="1"/>
    </xf>
    <xf numFmtId="20" fontId="9" fillId="0" borderId="26" xfId="0" applyNumberFormat="1" applyFont="1" applyBorder="1" applyAlignment="1">
      <alignment horizontal="center" vertical="top" wrapText="1"/>
    </xf>
    <xf numFmtId="165" fontId="9" fillId="0" borderId="27" xfId="0" applyNumberFormat="1" applyFont="1" applyBorder="1" applyAlignment="1">
      <alignment horizontal="center" vertical="top" wrapText="1"/>
    </xf>
    <xf numFmtId="20" fontId="3" fillId="0" borderId="28" xfId="0" applyNumberFormat="1" applyFont="1" applyBorder="1" applyAlignment="1">
      <alignment horizontal="center" vertical="top" wrapText="1"/>
    </xf>
    <xf numFmtId="165" fontId="6" fillId="0" borderId="24" xfId="0" applyNumberFormat="1" applyFont="1" applyBorder="1" applyAlignment="1">
      <alignment horizontal="center" vertical="top" wrapText="1"/>
    </xf>
    <xf numFmtId="165" fontId="21" fillId="0" borderId="29" xfId="0" applyNumberFormat="1" applyFont="1" applyBorder="1" applyAlignment="1">
      <alignment horizontal="center" vertical="center" wrapText="1"/>
    </xf>
    <xf numFmtId="165" fontId="21" fillId="0" borderId="30" xfId="0" applyNumberFormat="1" applyFont="1" applyBorder="1" applyAlignment="1">
      <alignment horizontal="center" vertical="center" wrapText="1"/>
    </xf>
    <xf numFmtId="165" fontId="21" fillId="0" borderId="31" xfId="0" applyNumberFormat="1" applyFont="1" applyBorder="1" applyAlignment="1">
      <alignment horizontal="center" vertical="center" wrapText="1"/>
    </xf>
    <xf numFmtId="165" fontId="22" fillId="0" borderId="29" xfId="0" applyNumberFormat="1" applyFont="1" applyBorder="1" applyAlignment="1">
      <alignment horizontal="center" vertical="center" wrapText="1"/>
    </xf>
    <xf numFmtId="165" fontId="22" fillId="0" borderId="30" xfId="0" applyNumberFormat="1" applyFont="1" applyBorder="1" applyAlignment="1">
      <alignment horizontal="center" vertical="center" wrapText="1"/>
    </xf>
    <xf numFmtId="165" fontId="22" fillId="0" borderId="31" xfId="0" applyNumberFormat="1" applyFont="1" applyBorder="1" applyAlignment="1">
      <alignment horizontal="center" vertical="center" wrapText="1"/>
    </xf>
    <xf numFmtId="0" fontId="18" fillId="0" borderId="24" xfId="0" applyFont="1" applyBorder="1" applyAlignment="1">
      <alignment horizontal="left" vertical="top"/>
    </xf>
    <xf numFmtId="0" fontId="20" fillId="0" borderId="24" xfId="0" applyFont="1" applyBorder="1" applyAlignment="1">
      <alignment horizontal="justify" vertical="top"/>
    </xf>
    <xf numFmtId="0" fontId="0" fillId="2" borderId="0" xfId="0" applyFill="1"/>
    <xf numFmtId="165" fontId="20" fillId="0" borderId="24" xfId="0" applyNumberFormat="1" applyFont="1" applyBorder="1" applyAlignment="1">
      <alignment horizontal="center" vertical="top" wrapText="1"/>
    </xf>
    <xf numFmtId="165" fontId="2" fillId="0" borderId="29" xfId="0" applyNumberFormat="1" applyFont="1" applyBorder="1" applyAlignment="1">
      <alignment horizontal="center" vertical="top" wrapText="1"/>
    </xf>
    <xf numFmtId="165" fontId="2" fillId="0" borderId="30" xfId="0" applyNumberFormat="1" applyFont="1" applyBorder="1" applyAlignment="1">
      <alignment horizontal="center" vertical="top" wrapText="1"/>
    </xf>
    <xf numFmtId="165" fontId="2" fillId="0" borderId="31" xfId="0" applyNumberFormat="1" applyFont="1" applyBorder="1" applyAlignment="1">
      <alignment horizontal="center" vertical="top" wrapText="1"/>
    </xf>
    <xf numFmtId="165" fontId="6" fillId="0" borderId="29" xfId="0" applyNumberFormat="1" applyFont="1" applyBorder="1" applyAlignment="1">
      <alignment horizontal="center" vertical="top" wrapText="1"/>
    </xf>
    <xf numFmtId="165" fontId="6" fillId="0" borderId="30" xfId="0" applyNumberFormat="1" applyFont="1" applyBorder="1" applyAlignment="1">
      <alignment horizontal="center" vertical="top" wrapText="1"/>
    </xf>
    <xf numFmtId="165" fontId="6" fillId="0" borderId="31" xfId="0" applyNumberFormat="1" applyFont="1" applyBorder="1" applyAlignment="1">
      <alignment horizontal="center" vertical="top" wrapText="1"/>
    </xf>
    <xf numFmtId="165" fontId="3" fillId="0" borderId="24" xfId="0" applyNumberFormat="1" applyFont="1" applyBorder="1" applyAlignment="1">
      <alignment horizontal="center" vertical="top" wrapText="1"/>
    </xf>
    <xf numFmtId="0" fontId="3" fillId="0" borderId="24" xfId="0" applyFont="1" applyBorder="1" applyAlignment="1">
      <alignment horizontal="justify" vertical="top"/>
    </xf>
    <xf numFmtId="164" fontId="9" fillId="0" borderId="25" xfId="0" applyNumberFormat="1" applyFont="1" applyBorder="1" applyAlignment="1">
      <alignment horizontal="center" vertical="top" wrapText="1"/>
    </xf>
    <xf numFmtId="164" fontId="3" fillId="0" borderId="24" xfId="0" applyNumberFormat="1" applyFont="1" applyBorder="1" applyAlignment="1">
      <alignment horizontal="center" vertical="top" wrapText="1"/>
    </xf>
    <xf numFmtId="20" fontId="3" fillId="0" borderId="29" xfId="0" applyNumberFormat="1" applyFont="1" applyBorder="1" applyAlignment="1">
      <alignment horizontal="center" vertical="top" wrapText="1"/>
    </xf>
    <xf numFmtId="20" fontId="3" fillId="0" borderId="31" xfId="0" applyNumberFormat="1" applyFont="1" applyBorder="1" applyAlignment="1">
      <alignment horizontal="center" vertical="top" wrapText="1"/>
    </xf>
    <xf numFmtId="164" fontId="9" fillId="0" borderId="24" xfId="0" applyNumberFormat="1" applyFont="1" applyBorder="1" applyAlignment="1">
      <alignment horizontal="center" vertical="top" wrapText="1"/>
    </xf>
    <xf numFmtId="164" fontId="9" fillId="0" borderId="32" xfId="0" applyNumberFormat="1" applyFont="1" applyBorder="1" applyAlignment="1">
      <alignment horizontal="center" vertical="top" wrapText="1"/>
    </xf>
    <xf numFmtId="0" fontId="0" fillId="3" borderId="0" xfId="0" applyFill="1"/>
    <xf numFmtId="0" fontId="3" fillId="0" borderId="32" xfId="0" applyFont="1" applyBorder="1" applyAlignment="1">
      <alignment horizontal="justify" vertical="top"/>
    </xf>
    <xf numFmtId="165" fontId="3" fillId="0" borderId="32" xfId="0" applyNumberFormat="1" applyFont="1" applyBorder="1" applyAlignment="1">
      <alignment horizontal="center" vertical="top" wrapText="1"/>
    </xf>
    <xf numFmtId="0" fontId="23" fillId="0" borderId="32" xfId="0" applyFont="1" applyBorder="1" applyAlignment="1">
      <alignment horizontal="left" vertical="top"/>
    </xf>
    <xf numFmtId="164" fontId="24" fillId="0" borderId="24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justify" vertical="top"/>
    </xf>
    <xf numFmtId="164" fontId="9" fillId="0" borderId="19" xfId="0" applyNumberFormat="1" applyFont="1" applyBorder="1" applyAlignment="1">
      <alignment horizontal="center" vertical="top" wrapText="1"/>
    </xf>
    <xf numFmtId="164" fontId="3" fillId="0" borderId="12" xfId="0" applyNumberFormat="1" applyFont="1" applyBorder="1" applyAlignment="1">
      <alignment horizontal="center" vertical="top" wrapText="1"/>
    </xf>
    <xf numFmtId="165" fontId="3" fillId="0" borderId="12" xfId="0" applyNumberFormat="1" applyFont="1" applyBorder="1" applyAlignment="1">
      <alignment horizontal="center" vertical="top" wrapText="1"/>
    </xf>
    <xf numFmtId="165" fontId="16" fillId="0" borderId="13" xfId="0" applyNumberFormat="1" applyFont="1" applyBorder="1" applyAlignment="1">
      <alignment horizontal="center" vertical="top" wrapText="1"/>
    </xf>
    <xf numFmtId="165" fontId="2" fillId="0" borderId="14" xfId="0" applyNumberFormat="1" applyFont="1" applyBorder="1" applyAlignment="1">
      <alignment horizontal="center" vertical="top" wrapText="1"/>
    </xf>
    <xf numFmtId="165" fontId="2" fillId="0" borderId="15" xfId="0" applyNumberFormat="1" applyFont="1" applyBorder="1" applyAlignment="1">
      <alignment horizontal="center" vertical="top" wrapText="1"/>
    </xf>
    <xf numFmtId="20" fontId="3" fillId="0" borderId="13" xfId="0" applyNumberFormat="1" applyFont="1" applyBorder="1" applyAlignment="1">
      <alignment horizontal="center" vertical="top" wrapText="1"/>
    </xf>
    <xf numFmtId="165" fontId="25" fillId="0" borderId="14" xfId="0" applyNumberFormat="1" applyFont="1" applyBorder="1" applyAlignment="1">
      <alignment horizontal="center" vertical="top" wrapText="1"/>
    </xf>
    <xf numFmtId="20" fontId="9" fillId="0" borderId="15" xfId="0" applyNumberFormat="1" applyFont="1" applyBorder="1" applyAlignment="1">
      <alignment horizontal="center" vertical="top" wrapText="1"/>
    </xf>
    <xf numFmtId="0" fontId="9" fillId="0" borderId="0" xfId="0" applyFont="1" applyAlignment="1">
      <alignment vertical="top" wrapText="1"/>
    </xf>
    <xf numFmtId="164" fontId="6" fillId="0" borderId="0" xfId="0" applyNumberFormat="1" applyFont="1" applyAlignment="1">
      <alignment vertical="top" wrapText="1"/>
    </xf>
    <xf numFmtId="165" fontId="3" fillId="0" borderId="0" xfId="0" applyNumberFormat="1" applyFont="1"/>
    <xf numFmtId="165" fontId="26" fillId="0" borderId="0" xfId="0" applyNumberFormat="1" applyFont="1"/>
    <xf numFmtId="0" fontId="26" fillId="0" borderId="0" xfId="0" applyFont="1"/>
    <xf numFmtId="0" fontId="15" fillId="0" borderId="1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9" fontId="13" fillId="0" borderId="16" xfId="0" applyNumberFormat="1" applyFont="1" applyBorder="1" applyAlignment="1">
      <alignment horizontal="center" vertical="center" wrapText="1"/>
    </xf>
    <xf numFmtId="49" fontId="13" fillId="0" borderId="14" xfId="0" applyNumberFormat="1" applyFont="1" applyBorder="1" applyAlignment="1">
      <alignment horizontal="center" vertical="center" wrapText="1"/>
    </xf>
    <xf numFmtId="49" fontId="13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L45"/>
  <sheetViews>
    <sheetView tabSelected="1" view="pageBreakPreview" topLeftCell="A19" zoomScale="85" zoomScaleNormal="85" zoomScaleSheetLayoutView="85" workbookViewId="0">
      <selection activeCell="A44" sqref="A44:L44"/>
    </sheetView>
  </sheetViews>
  <sheetFormatPr defaultRowHeight="14.4" x14ac:dyDescent="0.3"/>
  <cols>
    <col min="1" max="1" width="41.69921875" customWidth="1"/>
    <col min="2" max="3" width="12.69921875" customWidth="1"/>
    <col min="4" max="16" width="10.296875" customWidth="1"/>
    <col min="17" max="22" width="8.296875" customWidth="1"/>
  </cols>
  <sheetData>
    <row r="1" spans="1:22" ht="22.85" customHeight="1" x14ac:dyDescent="0.4">
      <c r="A1" s="1"/>
      <c r="B1" s="2"/>
      <c r="C1" s="3"/>
      <c r="D1" s="3"/>
      <c r="E1" s="1"/>
      <c r="F1" s="2"/>
      <c r="G1" s="3"/>
      <c r="H1" s="3"/>
      <c r="J1" s="3"/>
      <c r="L1" s="4"/>
      <c r="M1" s="4"/>
      <c r="O1" s="4"/>
      <c r="P1" s="4"/>
      <c r="S1" s="4"/>
      <c r="V1" s="5"/>
    </row>
    <row r="2" spans="1:22" ht="34.200000000000003" customHeight="1" x14ac:dyDescent="0.3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6"/>
      <c r="M2" s="7"/>
      <c r="O2" s="8"/>
    </row>
    <row r="3" spans="1:22" ht="20.5" customHeight="1" x14ac:dyDescent="0.35">
      <c r="A3" s="9"/>
      <c r="B3" s="131"/>
      <c r="C3" s="131"/>
      <c r="D3" s="131"/>
      <c r="E3" s="131"/>
      <c r="F3" s="131"/>
      <c r="G3" s="131"/>
      <c r="H3" s="131"/>
      <c r="I3" s="131"/>
      <c r="J3" s="131"/>
      <c r="K3" s="10"/>
      <c r="L3" s="10"/>
      <c r="M3" s="3"/>
      <c r="P3" s="11"/>
      <c r="S3" s="11"/>
    </row>
    <row r="4" spans="1:22" ht="20.5" customHeight="1" x14ac:dyDescent="0.35">
      <c r="A4" s="12"/>
      <c r="B4" s="12"/>
      <c r="C4" s="11"/>
      <c r="E4" s="132"/>
      <c r="F4" s="132"/>
      <c r="G4" s="132"/>
      <c r="H4" s="132"/>
      <c r="I4" s="132"/>
      <c r="J4" s="132"/>
      <c r="K4" s="13"/>
      <c r="L4" s="13"/>
      <c r="M4" s="14"/>
      <c r="N4" s="3"/>
      <c r="O4" s="3"/>
      <c r="P4" s="3"/>
      <c r="Q4" s="15"/>
      <c r="S4" s="3"/>
      <c r="T4" s="15"/>
    </row>
    <row r="5" spans="1:22" ht="20.5" customHeight="1" x14ac:dyDescent="0.3">
      <c r="A5" s="16"/>
      <c r="B5" s="16"/>
      <c r="C5" s="17"/>
      <c r="D5" s="17"/>
      <c r="E5" s="17"/>
      <c r="F5" s="17"/>
      <c r="G5" s="5"/>
      <c r="H5" s="5"/>
      <c r="I5" s="5"/>
      <c r="J5" s="18"/>
      <c r="K5" s="18"/>
      <c r="L5" s="18"/>
      <c r="M5" s="18"/>
      <c r="N5" s="18"/>
      <c r="O5" s="19"/>
      <c r="P5" s="14"/>
      <c r="Q5" s="14"/>
      <c r="R5" s="14"/>
      <c r="S5" s="14"/>
    </row>
    <row r="6" spans="1:22" ht="21.6" customHeight="1" x14ac:dyDescent="0.45">
      <c r="A6" s="133" t="s">
        <v>0</v>
      </c>
      <c r="B6" s="133"/>
      <c r="C6" s="133"/>
      <c r="D6" s="133"/>
      <c r="E6" s="133"/>
      <c r="F6" s="133"/>
      <c r="G6" s="133"/>
      <c r="H6" s="133"/>
      <c r="I6" s="133"/>
      <c r="J6" s="133"/>
      <c r="K6" s="20"/>
      <c r="L6" s="20"/>
      <c r="M6" s="20"/>
      <c r="N6" s="20"/>
      <c r="O6" s="21"/>
      <c r="P6" s="21"/>
    </row>
    <row r="7" spans="1:22" ht="22.85" customHeight="1" thickBot="1" x14ac:dyDescent="0.4">
      <c r="A7" s="111" t="s">
        <v>1</v>
      </c>
      <c r="B7" s="111"/>
      <c r="C7" s="111"/>
      <c r="D7" s="111"/>
      <c r="E7" s="111"/>
      <c r="F7" s="111"/>
      <c r="G7" s="111"/>
      <c r="H7" s="111"/>
      <c r="I7" s="112"/>
      <c r="J7" s="112"/>
      <c r="K7" s="22" t="s">
        <v>2</v>
      </c>
      <c r="L7" s="23"/>
      <c r="M7" s="23"/>
      <c r="N7" s="22"/>
      <c r="P7" s="22"/>
    </row>
    <row r="8" spans="1:22" ht="39.049999999999997" customHeight="1" x14ac:dyDescent="0.3">
      <c r="A8" s="24" t="s">
        <v>3</v>
      </c>
      <c r="B8" s="113" t="s">
        <v>4</v>
      </c>
      <c r="C8" s="114"/>
      <c r="D8" s="114"/>
      <c r="E8" s="115"/>
      <c r="F8" s="116" t="s">
        <v>5</v>
      </c>
      <c r="G8" s="117"/>
      <c r="H8" s="25" t="s">
        <v>6</v>
      </c>
      <c r="I8" s="113" t="s">
        <v>7</v>
      </c>
      <c r="J8" s="114"/>
      <c r="K8" s="115"/>
      <c r="L8" s="118" t="s">
        <v>8</v>
      </c>
      <c r="M8" s="114"/>
      <c r="N8" s="114"/>
      <c r="O8" s="114"/>
      <c r="P8" s="115"/>
    </row>
    <row r="9" spans="1:22" ht="37.950000000000003" customHeight="1" thickBot="1" x14ac:dyDescent="0.35">
      <c r="A9" s="26" t="s">
        <v>9</v>
      </c>
      <c r="B9" s="119" t="s">
        <v>10</v>
      </c>
      <c r="C9" s="120"/>
      <c r="D9" s="120"/>
      <c r="E9" s="121"/>
      <c r="F9" s="122" t="s">
        <v>11</v>
      </c>
      <c r="G9" s="123"/>
      <c r="H9" s="27">
        <v>2440</v>
      </c>
      <c r="I9" s="124">
        <v>60.4</v>
      </c>
      <c r="J9" s="125"/>
      <c r="K9" s="126"/>
      <c r="L9" s="127" t="s">
        <v>12</v>
      </c>
      <c r="M9" s="128"/>
      <c r="N9" s="128"/>
      <c r="O9" s="128"/>
      <c r="P9" s="129"/>
    </row>
    <row r="10" spans="1:22" ht="14.95" customHeight="1" thickBot="1" x14ac:dyDescent="0.35">
      <c r="A10" s="102" t="s">
        <v>13</v>
      </c>
      <c r="B10" s="104" t="s">
        <v>14</v>
      </c>
      <c r="C10" s="105"/>
      <c r="D10" s="106" t="s">
        <v>15</v>
      </c>
      <c r="E10" s="108" t="s">
        <v>16</v>
      </c>
      <c r="F10" s="109"/>
      <c r="G10" s="110"/>
      <c r="H10" s="108" t="s">
        <v>17</v>
      </c>
      <c r="I10" s="109"/>
      <c r="J10" s="110"/>
      <c r="K10" s="98" t="s">
        <v>18</v>
      </c>
      <c r="L10" s="99"/>
      <c r="M10" s="100"/>
      <c r="N10" s="98" t="s">
        <v>19</v>
      </c>
      <c r="O10" s="99"/>
      <c r="P10" s="100"/>
    </row>
    <row r="11" spans="1:22" ht="36.549999999999997" customHeight="1" thickBot="1" x14ac:dyDescent="0.35">
      <c r="A11" s="103"/>
      <c r="B11" s="28" t="s">
        <v>20</v>
      </c>
      <c r="C11" s="29" t="s">
        <v>21</v>
      </c>
      <c r="D11" s="107"/>
      <c r="E11" s="30" t="s">
        <v>22</v>
      </c>
      <c r="F11" s="31" t="s">
        <v>23</v>
      </c>
      <c r="G11" s="32" t="s">
        <v>24</v>
      </c>
      <c r="H11" s="30" t="s">
        <v>22</v>
      </c>
      <c r="I11" s="31" t="s">
        <v>23</v>
      </c>
      <c r="J11" s="32" t="s">
        <v>24</v>
      </c>
      <c r="K11" s="30" t="s">
        <v>22</v>
      </c>
      <c r="L11" s="31" t="s">
        <v>23</v>
      </c>
      <c r="M11" s="32" t="s">
        <v>24</v>
      </c>
      <c r="N11" s="30" t="s">
        <v>22</v>
      </c>
      <c r="O11" s="31" t="s">
        <v>23</v>
      </c>
      <c r="P11" s="32" t="s">
        <v>24</v>
      </c>
    </row>
    <row r="12" spans="1:22" ht="17.45" customHeight="1" x14ac:dyDescent="0.3">
      <c r="A12" s="33" t="s">
        <v>25</v>
      </c>
      <c r="B12" s="34">
        <v>0</v>
      </c>
      <c r="C12" s="35"/>
      <c r="D12" s="36">
        <v>1.8749999999999999E-2</v>
      </c>
      <c r="E12" s="37"/>
      <c r="F12" s="38"/>
      <c r="G12" s="39">
        <v>0.4236111111111111</v>
      </c>
      <c r="H12" s="40">
        <f>J22+$D12</f>
        <v>0.56041666666666645</v>
      </c>
      <c r="I12" s="41"/>
      <c r="J12" s="42"/>
      <c r="K12" s="37"/>
      <c r="L12" s="38"/>
      <c r="M12" s="39">
        <v>0.59722222222222221</v>
      </c>
      <c r="N12" s="40">
        <f>P22+$D12</f>
        <v>0.73402777777777739</v>
      </c>
      <c r="O12" s="41"/>
      <c r="P12" s="42"/>
    </row>
    <row r="13" spans="1:22" ht="17.45" customHeight="1" x14ac:dyDescent="0.3">
      <c r="A13" s="43" t="s">
        <v>26</v>
      </c>
      <c r="B13" s="44">
        <v>1.3</v>
      </c>
      <c r="C13" s="45">
        <f t="shared" ref="C13:C41" si="0">B13-B12</f>
        <v>1.3</v>
      </c>
      <c r="D13" s="46"/>
      <c r="E13" s="47"/>
      <c r="F13" s="48"/>
      <c r="G13" s="49"/>
      <c r="H13" s="50"/>
      <c r="I13" s="51"/>
      <c r="J13" s="52"/>
      <c r="K13" s="47"/>
      <c r="L13" s="48"/>
      <c r="M13" s="49"/>
      <c r="N13" s="50"/>
      <c r="O13" s="51"/>
      <c r="P13" s="52"/>
    </row>
    <row r="14" spans="1:22" ht="17.45" customHeight="1" x14ac:dyDescent="0.3">
      <c r="A14" s="43" t="s">
        <v>27</v>
      </c>
      <c r="B14" s="44">
        <v>2.2999999999999998</v>
      </c>
      <c r="C14" s="45">
        <f t="shared" si="0"/>
        <v>0.99999999999999978</v>
      </c>
      <c r="D14" s="53"/>
      <c r="E14" s="54" t="s">
        <v>28</v>
      </c>
      <c r="F14" s="55" t="s">
        <v>28</v>
      </c>
      <c r="G14" s="56" t="s">
        <v>28</v>
      </c>
      <c r="H14" s="57"/>
      <c r="I14" s="58"/>
      <c r="J14" s="59"/>
      <c r="K14" s="54" t="s">
        <v>28</v>
      </c>
      <c r="L14" s="55" t="s">
        <v>28</v>
      </c>
      <c r="M14" s="56" t="s">
        <v>28</v>
      </c>
      <c r="N14" s="57"/>
      <c r="O14" s="58"/>
      <c r="P14" s="59"/>
    </row>
    <row r="15" spans="1:22" ht="17.45" customHeight="1" x14ac:dyDescent="0.3">
      <c r="A15" s="60" t="s">
        <v>29</v>
      </c>
      <c r="B15" s="44">
        <v>2.6</v>
      </c>
      <c r="C15" s="45">
        <f t="shared" si="0"/>
        <v>0.30000000000000027</v>
      </c>
      <c r="D15" s="53"/>
      <c r="E15" s="54"/>
      <c r="F15" s="55"/>
      <c r="G15" s="56"/>
      <c r="H15" s="54" t="s">
        <v>28</v>
      </c>
      <c r="I15" s="55" t="s">
        <v>28</v>
      </c>
      <c r="J15" s="56" t="s">
        <v>28</v>
      </c>
      <c r="K15" s="54"/>
      <c r="L15" s="55"/>
      <c r="M15" s="56"/>
      <c r="N15" s="54" t="s">
        <v>28</v>
      </c>
      <c r="O15" s="55" t="s">
        <v>28</v>
      </c>
      <c r="P15" s="56" t="s">
        <v>28</v>
      </c>
    </row>
    <row r="16" spans="1:22" ht="17.45" customHeight="1" x14ac:dyDescent="0.3">
      <c r="A16" s="61" t="s">
        <v>30</v>
      </c>
      <c r="B16" s="44">
        <v>2.8</v>
      </c>
      <c r="C16" s="45">
        <f t="shared" si="0"/>
        <v>0.19999999999999973</v>
      </c>
      <c r="D16" s="53"/>
      <c r="E16" s="54" t="s">
        <v>28</v>
      </c>
      <c r="F16" s="55" t="s">
        <v>28</v>
      </c>
      <c r="G16" s="56" t="s">
        <v>28</v>
      </c>
      <c r="H16" s="57"/>
      <c r="I16" s="58"/>
      <c r="J16" s="59"/>
      <c r="K16" s="54" t="s">
        <v>28</v>
      </c>
      <c r="L16" s="55" t="s">
        <v>28</v>
      </c>
      <c r="M16" s="56" t="s">
        <v>28</v>
      </c>
      <c r="N16" s="57"/>
      <c r="O16" s="58"/>
      <c r="P16" s="59"/>
    </row>
    <row r="17" spans="1:38" s="62" customFormat="1" ht="17.45" customHeight="1" x14ac:dyDescent="0.3">
      <c r="A17" s="43" t="s">
        <v>31</v>
      </c>
      <c r="B17" s="44">
        <v>7.1</v>
      </c>
      <c r="C17" s="45">
        <f t="shared" si="0"/>
        <v>4.3</v>
      </c>
      <c r="D17" s="53"/>
      <c r="E17" s="54"/>
      <c r="F17" s="55"/>
      <c r="G17" s="56"/>
      <c r="H17" s="57"/>
      <c r="I17" s="58"/>
      <c r="J17" s="59"/>
      <c r="K17" s="54"/>
      <c r="L17" s="55"/>
      <c r="M17" s="56"/>
      <c r="N17" s="57"/>
      <c r="O17" s="58"/>
      <c r="P17" s="59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</row>
    <row r="18" spans="1:38" ht="17.45" customHeight="1" x14ac:dyDescent="0.3">
      <c r="A18" s="43" t="s">
        <v>32</v>
      </c>
      <c r="B18" s="44">
        <v>8.9</v>
      </c>
      <c r="C18" s="45">
        <f t="shared" si="0"/>
        <v>1.8000000000000007</v>
      </c>
      <c r="D18" s="63">
        <v>9.7222222222222224E-3</v>
      </c>
      <c r="E18" s="64">
        <f>G12+$D18</f>
        <v>0.43333333333333335</v>
      </c>
      <c r="F18" s="65">
        <v>0</v>
      </c>
      <c r="G18" s="66">
        <f>E18+F18</f>
        <v>0.43333333333333335</v>
      </c>
      <c r="H18" s="64" t="s">
        <v>28</v>
      </c>
      <c r="I18" s="65"/>
      <c r="J18" s="66" t="s">
        <v>28</v>
      </c>
      <c r="K18" s="64">
        <f>M12+$D18</f>
        <v>0.6069444444444444</v>
      </c>
      <c r="L18" s="65">
        <v>0</v>
      </c>
      <c r="M18" s="66">
        <f>K18+L18</f>
        <v>0.6069444444444444</v>
      </c>
      <c r="N18" s="64" t="s">
        <v>28</v>
      </c>
      <c r="O18" s="65"/>
      <c r="P18" s="66" t="s">
        <v>28</v>
      </c>
    </row>
    <row r="19" spans="1:38" ht="17.45" customHeight="1" x14ac:dyDescent="0.3">
      <c r="A19" s="43" t="s">
        <v>33</v>
      </c>
      <c r="B19" s="44">
        <v>9.4</v>
      </c>
      <c r="C19" s="45">
        <f t="shared" si="0"/>
        <v>0.5</v>
      </c>
      <c r="D19" s="63"/>
      <c r="E19" s="64" t="s">
        <v>28</v>
      </c>
      <c r="F19" s="65" t="s">
        <v>28</v>
      </c>
      <c r="G19" s="66" t="s">
        <v>28</v>
      </c>
      <c r="H19" s="67"/>
      <c r="I19" s="68"/>
      <c r="J19" s="69"/>
      <c r="K19" s="64" t="s">
        <v>28</v>
      </c>
      <c r="L19" s="65" t="s">
        <v>28</v>
      </c>
      <c r="M19" s="66" t="s">
        <v>28</v>
      </c>
      <c r="N19" s="67"/>
      <c r="O19" s="68"/>
      <c r="P19" s="69"/>
    </row>
    <row r="20" spans="1:38" ht="17.45" customHeight="1" x14ac:dyDescent="0.3">
      <c r="A20" s="43" t="s">
        <v>34</v>
      </c>
      <c r="B20" s="44">
        <v>9.8000000000000007</v>
      </c>
      <c r="C20" s="45">
        <f t="shared" si="0"/>
        <v>0.40000000000000036</v>
      </c>
      <c r="D20" s="70"/>
      <c r="E20" s="64" t="s">
        <v>28</v>
      </c>
      <c r="F20" s="65" t="s">
        <v>28</v>
      </c>
      <c r="G20" s="66" t="s">
        <v>28</v>
      </c>
      <c r="H20" s="67"/>
      <c r="I20" s="68"/>
      <c r="J20" s="69"/>
      <c r="K20" s="64" t="s">
        <v>28</v>
      </c>
      <c r="L20" s="65" t="s">
        <v>28</v>
      </c>
      <c r="M20" s="66" t="s">
        <v>28</v>
      </c>
      <c r="N20" s="67"/>
      <c r="O20" s="68"/>
      <c r="P20" s="69"/>
    </row>
    <row r="21" spans="1:38" ht="17.45" customHeight="1" x14ac:dyDescent="0.3">
      <c r="A21" s="43" t="s">
        <v>35</v>
      </c>
      <c r="B21" s="44">
        <v>10.199999999999999</v>
      </c>
      <c r="C21" s="45">
        <f t="shared" si="0"/>
        <v>0.39999999999999858</v>
      </c>
      <c r="D21" s="70"/>
      <c r="E21" s="64" t="s">
        <v>28</v>
      </c>
      <c r="F21" s="65" t="s">
        <v>28</v>
      </c>
      <c r="G21" s="66" t="s">
        <v>28</v>
      </c>
      <c r="H21" s="67"/>
      <c r="I21" s="68"/>
      <c r="J21" s="69"/>
      <c r="K21" s="64" t="s">
        <v>28</v>
      </c>
      <c r="L21" s="65" t="s">
        <v>28</v>
      </c>
      <c r="M21" s="66" t="s">
        <v>28</v>
      </c>
      <c r="N21" s="67"/>
      <c r="O21" s="68"/>
      <c r="P21" s="69"/>
    </row>
    <row r="22" spans="1:38" ht="17.45" customHeight="1" x14ac:dyDescent="0.3">
      <c r="A22" s="71" t="s">
        <v>36</v>
      </c>
      <c r="B22" s="72">
        <v>11</v>
      </c>
      <c r="C22" s="73">
        <f t="shared" si="0"/>
        <v>0.80000000000000071</v>
      </c>
      <c r="D22" s="70">
        <v>1.3888888888888889E-3</v>
      </c>
      <c r="E22" s="64">
        <f>G18+$D22</f>
        <v>0.43472222222222223</v>
      </c>
      <c r="F22" s="65">
        <v>0</v>
      </c>
      <c r="G22" s="66">
        <f t="shared" ref="G22:G38" si="1">E22+F22</f>
        <v>0.43472222222222223</v>
      </c>
      <c r="H22" s="74">
        <f t="shared" ref="H22:H37" si="2">J23+$D23</f>
        <v>0.54166666666666641</v>
      </c>
      <c r="I22" s="65">
        <v>0</v>
      </c>
      <c r="J22" s="75">
        <f t="shared" ref="J22:J37" si="3">H22+I22</f>
        <v>0.54166666666666641</v>
      </c>
      <c r="K22" s="64">
        <f>M18+$D22</f>
        <v>0.60833333333333328</v>
      </c>
      <c r="L22" s="65">
        <v>0</v>
      </c>
      <c r="M22" s="66">
        <f t="shared" ref="M22:M38" si="4">K22+L22</f>
        <v>0.60833333333333328</v>
      </c>
      <c r="N22" s="74">
        <f t="shared" ref="N22:N33" si="5">P23+$D23</f>
        <v>0.71527777777777735</v>
      </c>
      <c r="O22" s="65">
        <v>0</v>
      </c>
      <c r="P22" s="75">
        <f t="shared" ref="P22:P34" si="6">N22+O22</f>
        <v>0.71527777777777735</v>
      </c>
    </row>
    <row r="23" spans="1:38" ht="17.45" customHeight="1" x14ac:dyDescent="0.3">
      <c r="A23" s="71" t="s">
        <v>37</v>
      </c>
      <c r="B23" s="76">
        <v>11.6</v>
      </c>
      <c r="C23" s="73">
        <f t="shared" si="0"/>
        <v>0.59999999999999964</v>
      </c>
      <c r="D23" s="70">
        <v>0</v>
      </c>
      <c r="E23" s="64">
        <f t="shared" ref="E23:E38" si="7">G22+$D23</f>
        <v>0.43472222222222223</v>
      </c>
      <c r="F23" s="65">
        <v>6.9444444444444447E-4</v>
      </c>
      <c r="G23" s="66">
        <f t="shared" si="1"/>
        <v>0.43541666666666667</v>
      </c>
      <c r="H23" s="74">
        <f t="shared" si="2"/>
        <v>0.54097222222222197</v>
      </c>
      <c r="I23" s="65">
        <v>6.9444444444444447E-4</v>
      </c>
      <c r="J23" s="75">
        <f t="shared" si="3"/>
        <v>0.54166666666666641</v>
      </c>
      <c r="K23" s="64">
        <f t="shared" ref="K23:K38" si="8">M22+$D23</f>
        <v>0.60833333333333328</v>
      </c>
      <c r="L23" s="65">
        <v>6.9444444444444447E-4</v>
      </c>
      <c r="M23" s="66">
        <f t="shared" si="4"/>
        <v>0.60902777777777772</v>
      </c>
      <c r="N23" s="74">
        <f t="shared" si="5"/>
        <v>0.7145833333333329</v>
      </c>
      <c r="O23" s="65">
        <v>6.9444444444444447E-4</v>
      </c>
      <c r="P23" s="75">
        <f t="shared" si="6"/>
        <v>0.71527777777777735</v>
      </c>
    </row>
    <row r="24" spans="1:38" s="78" customFormat="1" ht="17.45" customHeight="1" x14ac:dyDescent="0.3">
      <c r="A24" s="71" t="s">
        <v>38</v>
      </c>
      <c r="B24" s="77">
        <v>13.4</v>
      </c>
      <c r="C24" s="73">
        <f t="shared" si="0"/>
        <v>1.8000000000000007</v>
      </c>
      <c r="D24" s="70">
        <v>1.3888888888888889E-3</v>
      </c>
      <c r="E24" s="64">
        <f t="shared" si="7"/>
        <v>0.43680555555555556</v>
      </c>
      <c r="F24" s="65">
        <v>0</v>
      </c>
      <c r="G24" s="66">
        <f t="shared" si="1"/>
        <v>0.43680555555555556</v>
      </c>
      <c r="H24" s="74">
        <f t="shared" si="2"/>
        <v>0.53888888888888864</v>
      </c>
      <c r="I24" s="65">
        <v>6.9444444444444447E-4</v>
      </c>
      <c r="J24" s="75">
        <f t="shared" si="3"/>
        <v>0.53958333333333308</v>
      </c>
      <c r="K24" s="64">
        <f t="shared" si="8"/>
        <v>0.61041666666666661</v>
      </c>
      <c r="L24" s="65">
        <v>0</v>
      </c>
      <c r="M24" s="66">
        <f t="shared" si="4"/>
        <v>0.61041666666666661</v>
      </c>
      <c r="N24" s="74">
        <f t="shared" si="5"/>
        <v>0.71249999999999958</v>
      </c>
      <c r="O24" s="65">
        <v>6.9444444444444447E-4</v>
      </c>
      <c r="P24" s="75">
        <f t="shared" si="6"/>
        <v>0.71319444444444402</v>
      </c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</row>
    <row r="25" spans="1:38" ht="17.45" customHeight="1" x14ac:dyDescent="0.3">
      <c r="A25" s="71" t="s">
        <v>39</v>
      </c>
      <c r="B25" s="77">
        <v>14.5</v>
      </c>
      <c r="C25" s="73">
        <f t="shared" si="0"/>
        <v>1.0999999999999996</v>
      </c>
      <c r="D25" s="70">
        <v>6.9444444444444447E-4</v>
      </c>
      <c r="E25" s="64">
        <f t="shared" si="7"/>
        <v>0.4375</v>
      </c>
      <c r="F25" s="65">
        <v>6.9444444444444447E-4</v>
      </c>
      <c r="G25" s="66">
        <f t="shared" si="1"/>
        <v>0.43819444444444444</v>
      </c>
      <c r="H25" s="74">
        <f t="shared" si="2"/>
        <v>0.5381944444444442</v>
      </c>
      <c r="I25" s="65">
        <v>0</v>
      </c>
      <c r="J25" s="75">
        <f t="shared" si="3"/>
        <v>0.5381944444444442</v>
      </c>
      <c r="K25" s="64">
        <f t="shared" si="8"/>
        <v>0.61111111111111105</v>
      </c>
      <c r="L25" s="65">
        <v>6.9444444444444447E-4</v>
      </c>
      <c r="M25" s="66">
        <f t="shared" si="4"/>
        <v>0.61180555555555549</v>
      </c>
      <c r="N25" s="74">
        <f t="shared" si="5"/>
        <v>0.71180555555555514</v>
      </c>
      <c r="O25" s="65">
        <v>0</v>
      </c>
      <c r="P25" s="75">
        <f t="shared" si="6"/>
        <v>0.71180555555555514</v>
      </c>
    </row>
    <row r="26" spans="1:38" ht="17.45" customHeight="1" x14ac:dyDescent="0.3">
      <c r="A26" s="79" t="s">
        <v>40</v>
      </c>
      <c r="B26" s="77">
        <v>15.4</v>
      </c>
      <c r="C26" s="73">
        <f t="shared" si="0"/>
        <v>0.90000000000000036</v>
      </c>
      <c r="D26" s="70">
        <v>6.9444444444444447E-4</v>
      </c>
      <c r="E26" s="64">
        <f t="shared" si="7"/>
        <v>0.43888888888888888</v>
      </c>
      <c r="F26" s="65">
        <v>0</v>
      </c>
      <c r="G26" s="66">
        <f t="shared" si="1"/>
        <v>0.43888888888888888</v>
      </c>
      <c r="H26" s="74">
        <f t="shared" si="2"/>
        <v>0.53749999999999976</v>
      </c>
      <c r="I26" s="65">
        <v>0</v>
      </c>
      <c r="J26" s="75">
        <f t="shared" si="3"/>
        <v>0.53749999999999976</v>
      </c>
      <c r="K26" s="64">
        <f t="shared" si="8"/>
        <v>0.61249999999999993</v>
      </c>
      <c r="L26" s="65">
        <v>0</v>
      </c>
      <c r="M26" s="66">
        <f t="shared" si="4"/>
        <v>0.61249999999999993</v>
      </c>
      <c r="N26" s="74">
        <f t="shared" si="5"/>
        <v>0.71111111111111069</v>
      </c>
      <c r="O26" s="65">
        <v>0</v>
      </c>
      <c r="P26" s="75">
        <f t="shared" si="6"/>
        <v>0.71111111111111069</v>
      </c>
    </row>
    <row r="27" spans="1:38" ht="17.45" customHeight="1" x14ac:dyDescent="0.3">
      <c r="A27" s="79" t="s">
        <v>41</v>
      </c>
      <c r="B27" s="77">
        <v>16.100000000000001</v>
      </c>
      <c r="C27" s="73">
        <f t="shared" si="0"/>
        <v>0.70000000000000107</v>
      </c>
      <c r="D27" s="70">
        <v>6.9444444444444447E-4</v>
      </c>
      <c r="E27" s="64">
        <f t="shared" si="7"/>
        <v>0.43958333333333333</v>
      </c>
      <c r="F27" s="65">
        <v>0</v>
      </c>
      <c r="G27" s="66">
        <f t="shared" si="1"/>
        <v>0.43958333333333333</v>
      </c>
      <c r="H27" s="74">
        <f t="shared" si="2"/>
        <v>0.53680555555555531</v>
      </c>
      <c r="I27" s="65">
        <v>0</v>
      </c>
      <c r="J27" s="75">
        <f t="shared" si="3"/>
        <v>0.53680555555555531</v>
      </c>
      <c r="K27" s="64">
        <f t="shared" si="8"/>
        <v>0.61319444444444438</v>
      </c>
      <c r="L27" s="65">
        <v>0</v>
      </c>
      <c r="M27" s="66">
        <f t="shared" si="4"/>
        <v>0.61319444444444438</v>
      </c>
      <c r="N27" s="74">
        <f t="shared" si="5"/>
        <v>0.71041666666666625</v>
      </c>
      <c r="O27" s="65">
        <v>0</v>
      </c>
      <c r="P27" s="75">
        <f t="shared" si="6"/>
        <v>0.71041666666666625</v>
      </c>
    </row>
    <row r="28" spans="1:38" ht="17.45" customHeight="1" x14ac:dyDescent="0.3">
      <c r="A28" s="79" t="s">
        <v>42</v>
      </c>
      <c r="B28" s="76">
        <v>17.100000000000001</v>
      </c>
      <c r="C28" s="73">
        <f t="shared" si="0"/>
        <v>1</v>
      </c>
      <c r="D28" s="70">
        <v>6.9444444444444447E-4</v>
      </c>
      <c r="E28" s="64">
        <f t="shared" si="7"/>
        <v>0.44027777777777777</v>
      </c>
      <c r="F28" s="65">
        <v>6.9444444444444447E-4</v>
      </c>
      <c r="G28" s="66">
        <f t="shared" si="1"/>
        <v>0.44097222222222221</v>
      </c>
      <c r="H28" s="74">
        <f t="shared" si="2"/>
        <v>0.53541666666666643</v>
      </c>
      <c r="I28" s="65">
        <v>6.9444444444444447E-4</v>
      </c>
      <c r="J28" s="75">
        <f t="shared" si="3"/>
        <v>0.53611111111111087</v>
      </c>
      <c r="K28" s="64">
        <f t="shared" si="8"/>
        <v>0.61388888888888882</v>
      </c>
      <c r="L28" s="65">
        <v>6.9444444444444447E-4</v>
      </c>
      <c r="M28" s="66">
        <f t="shared" si="4"/>
        <v>0.61458333333333326</v>
      </c>
      <c r="N28" s="74">
        <f t="shared" si="5"/>
        <v>0.70902777777777737</v>
      </c>
      <c r="O28" s="65">
        <v>6.9444444444444447E-4</v>
      </c>
      <c r="P28" s="75">
        <f t="shared" si="6"/>
        <v>0.70972222222222181</v>
      </c>
    </row>
    <row r="29" spans="1:38" ht="17.45" customHeight="1" x14ac:dyDescent="0.3">
      <c r="A29" s="79" t="s">
        <v>43</v>
      </c>
      <c r="B29" s="76">
        <v>20.399999999999999</v>
      </c>
      <c r="C29" s="73">
        <f t="shared" si="0"/>
        <v>3.2999999999999972</v>
      </c>
      <c r="D29" s="70">
        <v>2.0833333333333333E-3</v>
      </c>
      <c r="E29" s="64">
        <f t="shared" si="7"/>
        <v>0.44305555555555554</v>
      </c>
      <c r="F29" s="65">
        <v>6.9444444444444447E-4</v>
      </c>
      <c r="G29" s="66">
        <f t="shared" si="1"/>
        <v>0.44374999999999998</v>
      </c>
      <c r="H29" s="74">
        <f t="shared" si="2"/>
        <v>0.53263888888888866</v>
      </c>
      <c r="I29" s="65">
        <v>6.9444444444444447E-4</v>
      </c>
      <c r="J29" s="75">
        <f t="shared" si="3"/>
        <v>0.5333333333333331</v>
      </c>
      <c r="K29" s="64">
        <f t="shared" si="8"/>
        <v>0.61666666666666659</v>
      </c>
      <c r="L29" s="65">
        <v>6.9444444444444447E-4</v>
      </c>
      <c r="M29" s="66">
        <f t="shared" si="4"/>
        <v>0.61736111111111103</v>
      </c>
      <c r="N29" s="74">
        <f t="shared" si="5"/>
        <v>0.7062499999999996</v>
      </c>
      <c r="O29" s="65">
        <v>6.9444444444444447E-4</v>
      </c>
      <c r="P29" s="75">
        <f t="shared" si="6"/>
        <v>0.70694444444444404</v>
      </c>
    </row>
    <row r="30" spans="1:38" ht="17.45" customHeight="1" x14ac:dyDescent="0.3">
      <c r="A30" s="79" t="s">
        <v>44</v>
      </c>
      <c r="B30" s="76">
        <v>23.2</v>
      </c>
      <c r="C30" s="73">
        <f t="shared" si="0"/>
        <v>2.8000000000000007</v>
      </c>
      <c r="D30" s="70">
        <v>2.0833333333333333E-3</v>
      </c>
      <c r="E30" s="64">
        <f t="shared" si="7"/>
        <v>0.4458333333333333</v>
      </c>
      <c r="F30" s="65">
        <v>0</v>
      </c>
      <c r="G30" s="66">
        <f t="shared" si="1"/>
        <v>0.4458333333333333</v>
      </c>
      <c r="H30" s="74">
        <f t="shared" si="2"/>
        <v>0.53055555555555534</v>
      </c>
      <c r="I30" s="65">
        <v>0</v>
      </c>
      <c r="J30" s="75">
        <f t="shared" si="3"/>
        <v>0.53055555555555534</v>
      </c>
      <c r="K30" s="64">
        <f t="shared" si="8"/>
        <v>0.61944444444444435</v>
      </c>
      <c r="L30" s="65">
        <v>0</v>
      </c>
      <c r="M30" s="66">
        <f t="shared" si="4"/>
        <v>0.61944444444444435</v>
      </c>
      <c r="N30" s="74">
        <f t="shared" si="5"/>
        <v>0.70416666666666627</v>
      </c>
      <c r="O30" s="65">
        <v>0</v>
      </c>
      <c r="P30" s="75">
        <f t="shared" si="6"/>
        <v>0.70416666666666627</v>
      </c>
    </row>
    <row r="31" spans="1:38" ht="17.45" customHeight="1" x14ac:dyDescent="0.3">
      <c r="A31" s="79" t="s">
        <v>45</v>
      </c>
      <c r="B31" s="76">
        <v>25.6</v>
      </c>
      <c r="C31" s="73">
        <f t="shared" si="0"/>
        <v>2.4000000000000021</v>
      </c>
      <c r="D31" s="70">
        <v>2.0833333333333333E-3</v>
      </c>
      <c r="E31" s="64">
        <f t="shared" si="7"/>
        <v>0.44791666666666663</v>
      </c>
      <c r="F31" s="65">
        <v>0</v>
      </c>
      <c r="G31" s="66">
        <f t="shared" si="1"/>
        <v>0.44791666666666663</v>
      </c>
      <c r="H31" s="74">
        <f t="shared" si="2"/>
        <v>0.52847222222222201</v>
      </c>
      <c r="I31" s="65">
        <v>0</v>
      </c>
      <c r="J31" s="75">
        <f t="shared" si="3"/>
        <v>0.52847222222222201</v>
      </c>
      <c r="K31" s="64">
        <f t="shared" si="8"/>
        <v>0.62152777777777768</v>
      </c>
      <c r="L31" s="65">
        <v>0</v>
      </c>
      <c r="M31" s="66">
        <f t="shared" si="4"/>
        <v>0.62152777777777768</v>
      </c>
      <c r="N31" s="74">
        <f t="shared" si="5"/>
        <v>0.70208333333333295</v>
      </c>
      <c r="O31" s="65">
        <v>0</v>
      </c>
      <c r="P31" s="75">
        <f t="shared" si="6"/>
        <v>0.70208333333333295</v>
      </c>
    </row>
    <row r="32" spans="1:38" ht="17.45" customHeight="1" x14ac:dyDescent="0.3">
      <c r="A32" s="79" t="s">
        <v>46</v>
      </c>
      <c r="B32" s="76">
        <v>31.4</v>
      </c>
      <c r="C32" s="73">
        <f t="shared" si="0"/>
        <v>5.7999999999999972</v>
      </c>
      <c r="D32" s="70">
        <v>4.1666666666666666E-3</v>
      </c>
      <c r="E32" s="64">
        <f t="shared" si="7"/>
        <v>0.45208333333333328</v>
      </c>
      <c r="F32" s="65">
        <v>6.9444444444444447E-4</v>
      </c>
      <c r="G32" s="66">
        <f t="shared" si="1"/>
        <v>0.45277777777777772</v>
      </c>
      <c r="H32" s="74">
        <f t="shared" si="2"/>
        <v>0.52361111111111092</v>
      </c>
      <c r="I32" s="65">
        <v>6.9444444444444447E-4</v>
      </c>
      <c r="J32" s="75">
        <f t="shared" si="3"/>
        <v>0.52430555555555536</v>
      </c>
      <c r="K32" s="64">
        <f t="shared" si="8"/>
        <v>0.62569444444444433</v>
      </c>
      <c r="L32" s="65">
        <v>6.9444444444444447E-4</v>
      </c>
      <c r="M32" s="66">
        <f t="shared" si="4"/>
        <v>0.62638888888888877</v>
      </c>
      <c r="N32" s="74">
        <f t="shared" si="5"/>
        <v>0.69722222222222185</v>
      </c>
      <c r="O32" s="65">
        <v>6.9444444444444447E-4</v>
      </c>
      <c r="P32" s="75">
        <f t="shared" si="6"/>
        <v>0.6979166666666663</v>
      </c>
    </row>
    <row r="33" spans="1:19" ht="17.45" customHeight="1" x14ac:dyDescent="0.3">
      <c r="A33" s="79" t="s">
        <v>47</v>
      </c>
      <c r="B33" s="76">
        <v>33.799999999999997</v>
      </c>
      <c r="C33" s="73">
        <f t="shared" si="0"/>
        <v>2.3999999999999986</v>
      </c>
      <c r="D33" s="70">
        <v>2.0833333333333333E-3</v>
      </c>
      <c r="E33" s="64">
        <f t="shared" si="7"/>
        <v>0.45486111111111105</v>
      </c>
      <c r="F33" s="65">
        <v>0</v>
      </c>
      <c r="G33" s="66">
        <f t="shared" si="1"/>
        <v>0.45486111111111105</v>
      </c>
      <c r="H33" s="74">
        <f t="shared" si="2"/>
        <v>0.52152777777777759</v>
      </c>
      <c r="I33" s="65">
        <v>0</v>
      </c>
      <c r="J33" s="75">
        <f t="shared" si="3"/>
        <v>0.52152777777777759</v>
      </c>
      <c r="K33" s="64">
        <f t="shared" si="8"/>
        <v>0.6284722222222221</v>
      </c>
      <c r="L33" s="65">
        <v>0</v>
      </c>
      <c r="M33" s="66">
        <f t="shared" si="4"/>
        <v>0.6284722222222221</v>
      </c>
      <c r="N33" s="74">
        <f t="shared" si="5"/>
        <v>0.69513888888888853</v>
      </c>
      <c r="O33" s="65">
        <v>0</v>
      </c>
      <c r="P33" s="75">
        <f t="shared" si="6"/>
        <v>0.69513888888888853</v>
      </c>
    </row>
    <row r="34" spans="1:19" ht="17.45" customHeight="1" x14ac:dyDescent="0.3">
      <c r="A34" s="79" t="s">
        <v>48</v>
      </c>
      <c r="B34" s="76">
        <v>34.5</v>
      </c>
      <c r="C34" s="73">
        <f t="shared" si="0"/>
        <v>0.70000000000000284</v>
      </c>
      <c r="D34" s="70">
        <v>6.9444444444444447E-4</v>
      </c>
      <c r="E34" s="64">
        <f t="shared" si="7"/>
        <v>0.45555555555555549</v>
      </c>
      <c r="F34" s="65">
        <v>6.9444444444444447E-4</v>
      </c>
      <c r="G34" s="66">
        <f t="shared" si="1"/>
        <v>0.45624999999999993</v>
      </c>
      <c r="H34" s="74">
        <f>J36+$D33</f>
        <v>0.52013888888888871</v>
      </c>
      <c r="I34" s="65">
        <v>6.9444444444444447E-4</v>
      </c>
      <c r="J34" s="75">
        <f t="shared" si="3"/>
        <v>0.52083333333333315</v>
      </c>
      <c r="K34" s="64">
        <f t="shared" si="8"/>
        <v>0.62916666666666654</v>
      </c>
      <c r="L34" s="65">
        <v>6.9444444444444447E-4</v>
      </c>
      <c r="M34" s="66">
        <f t="shared" si="4"/>
        <v>0.62986111111111098</v>
      </c>
      <c r="N34" s="74">
        <f>P36+$D33</f>
        <v>0.69374999999999964</v>
      </c>
      <c r="O34" s="65">
        <v>6.9444444444444447E-4</v>
      </c>
      <c r="P34" s="75">
        <f t="shared" si="6"/>
        <v>0.69444444444444409</v>
      </c>
    </row>
    <row r="35" spans="1:19" ht="17.45" customHeight="1" x14ac:dyDescent="0.3">
      <c r="A35" s="79" t="s">
        <v>49</v>
      </c>
      <c r="B35" s="76">
        <v>35.1</v>
      </c>
      <c r="C35" s="73">
        <f t="shared" si="0"/>
        <v>0.60000000000000142</v>
      </c>
      <c r="D35" s="70">
        <v>6.9444444444444447E-4</v>
      </c>
      <c r="E35" s="64">
        <f t="shared" si="7"/>
        <v>0.45694444444444438</v>
      </c>
      <c r="F35" s="65">
        <v>0</v>
      </c>
      <c r="G35" s="66">
        <f t="shared" si="1"/>
        <v>0.45694444444444438</v>
      </c>
      <c r="H35" s="64" t="s">
        <v>28</v>
      </c>
      <c r="I35" s="65"/>
      <c r="J35" s="66" t="s">
        <v>28</v>
      </c>
      <c r="K35" s="64">
        <f t="shared" si="8"/>
        <v>0.63055555555555542</v>
      </c>
      <c r="L35" s="65">
        <v>0</v>
      </c>
      <c r="M35" s="66">
        <f t="shared" si="4"/>
        <v>0.63055555555555542</v>
      </c>
      <c r="N35" s="64" t="s">
        <v>28</v>
      </c>
      <c r="O35" s="65"/>
      <c r="P35" s="66" t="s">
        <v>28</v>
      </c>
    </row>
    <row r="36" spans="1:19" ht="17.45" customHeight="1" x14ac:dyDescent="0.3">
      <c r="A36" s="79" t="s">
        <v>50</v>
      </c>
      <c r="B36" s="76">
        <v>37</v>
      </c>
      <c r="C36" s="73">
        <f t="shared" si="0"/>
        <v>1.8999999999999986</v>
      </c>
      <c r="D36" s="70">
        <v>1.3888888888888889E-3</v>
      </c>
      <c r="E36" s="64">
        <f t="shared" si="7"/>
        <v>0.45833333333333326</v>
      </c>
      <c r="F36" s="65">
        <v>6.9444444444444447E-4</v>
      </c>
      <c r="G36" s="66">
        <f t="shared" si="1"/>
        <v>0.4590277777777777</v>
      </c>
      <c r="H36" s="74">
        <f t="shared" si="2"/>
        <v>0.51736111111111094</v>
      </c>
      <c r="I36" s="65">
        <v>6.9444444444444447E-4</v>
      </c>
      <c r="J36" s="75">
        <f t="shared" si="3"/>
        <v>0.51805555555555538</v>
      </c>
      <c r="K36" s="64">
        <f t="shared" si="8"/>
        <v>0.63194444444444431</v>
      </c>
      <c r="L36" s="65">
        <v>6.9444444444444447E-4</v>
      </c>
      <c r="M36" s="66">
        <f t="shared" si="4"/>
        <v>0.63263888888888875</v>
      </c>
      <c r="N36" s="74">
        <f t="shared" ref="N36:N41" si="9">P37+$D37</f>
        <v>0.69097222222222188</v>
      </c>
      <c r="O36" s="65">
        <v>6.9444444444444447E-4</v>
      </c>
      <c r="P36" s="75">
        <f t="shared" ref="P36:P41" si="10">N36+O36</f>
        <v>0.69166666666666632</v>
      </c>
    </row>
    <row r="37" spans="1:19" ht="17.45" customHeight="1" x14ac:dyDescent="0.3">
      <c r="A37" s="79" t="s">
        <v>51</v>
      </c>
      <c r="B37" s="76">
        <v>42.7</v>
      </c>
      <c r="C37" s="73">
        <f t="shared" si="0"/>
        <v>5.7000000000000028</v>
      </c>
      <c r="D37" s="70">
        <v>4.1666666666666666E-3</v>
      </c>
      <c r="E37" s="64">
        <f t="shared" si="7"/>
        <v>0.46319444444444435</v>
      </c>
      <c r="F37" s="65">
        <v>6.9444444444444447E-4</v>
      </c>
      <c r="G37" s="66">
        <f t="shared" si="1"/>
        <v>0.4638888888888888</v>
      </c>
      <c r="H37" s="74">
        <f t="shared" si="2"/>
        <v>0.51249999999999984</v>
      </c>
      <c r="I37" s="65">
        <v>6.9444444444444447E-4</v>
      </c>
      <c r="J37" s="75">
        <f t="shared" si="3"/>
        <v>0.51319444444444429</v>
      </c>
      <c r="K37" s="64">
        <f t="shared" si="8"/>
        <v>0.6368055555555554</v>
      </c>
      <c r="L37" s="65">
        <v>6.9444444444444447E-4</v>
      </c>
      <c r="M37" s="66">
        <f t="shared" si="4"/>
        <v>0.63749999999999984</v>
      </c>
      <c r="N37" s="74">
        <f t="shared" si="9"/>
        <v>0.68611111111111078</v>
      </c>
      <c r="O37" s="65">
        <v>6.9444444444444447E-4</v>
      </c>
      <c r="P37" s="75">
        <f t="shared" si="10"/>
        <v>0.68680555555555522</v>
      </c>
    </row>
    <row r="38" spans="1:19" ht="17.45" customHeight="1" x14ac:dyDescent="0.3">
      <c r="A38" s="71" t="s">
        <v>52</v>
      </c>
      <c r="B38" s="76">
        <v>46.4</v>
      </c>
      <c r="C38" s="73">
        <f t="shared" si="0"/>
        <v>3.6999999999999957</v>
      </c>
      <c r="D38" s="70">
        <v>2.7777777777777779E-3</v>
      </c>
      <c r="E38" s="64">
        <f t="shared" si="7"/>
        <v>0.46666666666666656</v>
      </c>
      <c r="F38" s="65">
        <v>6.9444444444444447E-4</v>
      </c>
      <c r="G38" s="66">
        <f t="shared" si="1"/>
        <v>0.46736111111111101</v>
      </c>
      <c r="H38" s="74">
        <f>J39+$D39</f>
        <v>0.50902777777777763</v>
      </c>
      <c r="I38" s="65">
        <v>6.9444444444444447E-4</v>
      </c>
      <c r="J38" s="75">
        <f>H38+I38</f>
        <v>0.50972222222222208</v>
      </c>
      <c r="K38" s="64">
        <f t="shared" si="8"/>
        <v>0.64027777777777761</v>
      </c>
      <c r="L38" s="65">
        <v>6.9444444444444447E-4</v>
      </c>
      <c r="M38" s="66">
        <f t="shared" si="4"/>
        <v>0.64097222222222205</v>
      </c>
      <c r="N38" s="74">
        <f t="shared" si="9"/>
        <v>0.68263888888888857</v>
      </c>
      <c r="O38" s="65">
        <v>6.9444444444444447E-4</v>
      </c>
      <c r="P38" s="75">
        <f t="shared" si="10"/>
        <v>0.68333333333333302</v>
      </c>
    </row>
    <row r="39" spans="1:19" ht="17.45" customHeight="1" x14ac:dyDescent="0.3">
      <c r="A39" s="79" t="s">
        <v>53</v>
      </c>
      <c r="B39" s="76">
        <v>49.1</v>
      </c>
      <c r="C39" s="73">
        <f t="shared" si="0"/>
        <v>2.7000000000000028</v>
      </c>
      <c r="D39" s="80">
        <v>2.0833333333333333E-3</v>
      </c>
      <c r="E39" s="64">
        <f>G38+$D39</f>
        <v>0.46944444444444433</v>
      </c>
      <c r="F39" s="65">
        <v>0</v>
      </c>
      <c r="G39" s="66">
        <f>E39+F39</f>
        <v>0.46944444444444433</v>
      </c>
      <c r="H39" s="74">
        <f>J40+$D40</f>
        <v>0.50694444444444431</v>
      </c>
      <c r="I39" s="65">
        <v>0</v>
      </c>
      <c r="J39" s="75">
        <f>H39+I39</f>
        <v>0.50694444444444431</v>
      </c>
      <c r="K39" s="64">
        <f>M38+$D39</f>
        <v>0.64305555555555538</v>
      </c>
      <c r="L39" s="65">
        <v>0</v>
      </c>
      <c r="M39" s="66">
        <f>K39+L39</f>
        <v>0.64305555555555538</v>
      </c>
      <c r="N39" s="74">
        <f t="shared" si="9"/>
        <v>0.68055555555555525</v>
      </c>
      <c r="O39" s="65">
        <v>0</v>
      </c>
      <c r="P39" s="75">
        <f t="shared" si="10"/>
        <v>0.68055555555555525</v>
      </c>
    </row>
    <row r="40" spans="1:19" ht="17.45" customHeight="1" x14ac:dyDescent="0.3">
      <c r="A40" s="81" t="s">
        <v>54</v>
      </c>
      <c r="B40" s="82">
        <v>50.6</v>
      </c>
      <c r="C40" s="73">
        <f t="shared" si="0"/>
        <v>1.5</v>
      </c>
      <c r="D40" s="80">
        <v>1.3888888888888889E-3</v>
      </c>
      <c r="E40" s="64">
        <f>G39+$D40</f>
        <v>0.47083333333333321</v>
      </c>
      <c r="F40" s="65">
        <v>6.9444444444444447E-4</v>
      </c>
      <c r="G40" s="66">
        <f>E40+F40</f>
        <v>0.47152777777777766</v>
      </c>
      <c r="H40" s="74">
        <f>J41+$D41</f>
        <v>0.50486111111111098</v>
      </c>
      <c r="I40" s="65">
        <v>6.9444444444444447E-4</v>
      </c>
      <c r="J40" s="75">
        <f>H40+I40</f>
        <v>0.50555555555555542</v>
      </c>
      <c r="K40" s="64">
        <f>M39+$D40</f>
        <v>0.64444444444444426</v>
      </c>
      <c r="L40" s="65">
        <v>6.9444444444444447E-4</v>
      </c>
      <c r="M40" s="66">
        <f>K40+L40</f>
        <v>0.64513888888888871</v>
      </c>
      <c r="N40" s="74">
        <f t="shared" si="9"/>
        <v>0.67847222222222192</v>
      </c>
      <c r="O40" s="65">
        <v>6.9444444444444447E-4</v>
      </c>
      <c r="P40" s="75">
        <f t="shared" si="10"/>
        <v>0.67916666666666636</v>
      </c>
    </row>
    <row r="41" spans="1:19" ht="17.45" customHeight="1" x14ac:dyDescent="0.3">
      <c r="A41" s="79" t="s">
        <v>55</v>
      </c>
      <c r="B41" s="76">
        <v>57</v>
      </c>
      <c r="C41" s="73">
        <f t="shared" si="0"/>
        <v>6.3999999999999986</v>
      </c>
      <c r="D41" s="80">
        <v>9.7222222222222224E-3</v>
      </c>
      <c r="E41" s="64">
        <f>G40+$D41</f>
        <v>0.4812499999999999</v>
      </c>
      <c r="F41" s="65">
        <v>6.9444444444444447E-4</v>
      </c>
      <c r="G41" s="66">
        <f>E41+F41</f>
        <v>0.48194444444444434</v>
      </c>
      <c r="H41" s="74">
        <f>J42+$D42</f>
        <v>0.49374999999999986</v>
      </c>
      <c r="I41" s="65">
        <v>1.3888888888888889E-3</v>
      </c>
      <c r="J41" s="75">
        <f>H41+I41</f>
        <v>0.49513888888888874</v>
      </c>
      <c r="K41" s="64">
        <f>M40+$D41</f>
        <v>0.65486111111111089</v>
      </c>
      <c r="L41" s="65">
        <v>6.9444444444444447E-4</v>
      </c>
      <c r="M41" s="66">
        <f>K41+L41</f>
        <v>0.65555555555555534</v>
      </c>
      <c r="N41" s="74">
        <f t="shared" si="9"/>
        <v>0.66736111111111085</v>
      </c>
      <c r="O41" s="65">
        <v>1.3888888888888889E-3</v>
      </c>
      <c r="P41" s="75">
        <f t="shared" si="10"/>
        <v>0.66874999999999973</v>
      </c>
    </row>
    <row r="42" spans="1:19" ht="17.45" customHeight="1" thickBot="1" x14ac:dyDescent="0.35">
      <c r="A42" s="83" t="s">
        <v>56</v>
      </c>
      <c r="B42" s="84">
        <v>60.4</v>
      </c>
      <c r="C42" s="85">
        <f>B42-B41</f>
        <v>3.3999999999999986</v>
      </c>
      <c r="D42" s="86">
        <v>4.1666666666666666E-3</v>
      </c>
      <c r="E42" s="87">
        <f>G41+$D42</f>
        <v>0.48611111111111099</v>
      </c>
      <c r="F42" s="88"/>
      <c r="G42" s="89"/>
      <c r="H42" s="90"/>
      <c r="I42" s="91">
        <v>3.472222222222222E-3</v>
      </c>
      <c r="J42" s="92">
        <f>E42+I42</f>
        <v>0.4895833333333332</v>
      </c>
      <c r="K42" s="87">
        <f>M41+$D42</f>
        <v>0.65972222222222199</v>
      </c>
      <c r="L42" s="88"/>
      <c r="M42" s="89"/>
      <c r="N42" s="90"/>
      <c r="O42" s="91">
        <v>3.472222222222222E-3</v>
      </c>
      <c r="P42" s="92">
        <f>K42+O42</f>
        <v>0.6631944444444442</v>
      </c>
    </row>
    <row r="43" spans="1:19" ht="18" customHeight="1" x14ac:dyDescent="0.4">
      <c r="A43" s="93"/>
      <c r="C43" s="94">
        <f>SUM(C18:C41)</f>
        <v>49.900000000000006</v>
      </c>
      <c r="D43" s="17"/>
      <c r="E43" s="17"/>
      <c r="F43" s="17"/>
      <c r="G43" s="17"/>
      <c r="H43" s="17"/>
      <c r="I43" s="17"/>
      <c r="J43" s="95"/>
      <c r="K43" s="5"/>
      <c r="L43" s="5"/>
      <c r="M43" s="96">
        <f>K12-M38</f>
        <v>-0.64097222222222205</v>
      </c>
      <c r="N43" s="97"/>
      <c r="O43" s="97"/>
      <c r="P43" s="96">
        <f>N38-P12</f>
        <v>0.68263888888888857</v>
      </c>
    </row>
    <row r="44" spans="1:19" ht="24.65" customHeight="1" x14ac:dyDescent="0.4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5"/>
      <c r="N44" s="5"/>
      <c r="O44" s="5"/>
      <c r="P44" s="5"/>
    </row>
    <row r="45" spans="1:19" ht="18.3" x14ac:dyDescent="0.4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</sheetData>
  <mergeCells count="23">
    <mergeCell ref="B9:E9"/>
    <mergeCell ref="F9:G9"/>
    <mergeCell ref="I9:K9"/>
    <mergeCell ref="L9:P9"/>
    <mergeCell ref="A2:D2"/>
    <mergeCell ref="E2:K2"/>
    <mergeCell ref="B3:D3"/>
    <mergeCell ref="E3:J3"/>
    <mergeCell ref="E4:J4"/>
    <mergeCell ref="A6:J6"/>
    <mergeCell ref="A7:J7"/>
    <mergeCell ref="B8:E8"/>
    <mergeCell ref="F8:G8"/>
    <mergeCell ref="I8:K8"/>
    <mergeCell ref="L8:P8"/>
    <mergeCell ref="N10:P10"/>
    <mergeCell ref="A44:L44"/>
    <mergeCell ref="A10:A11"/>
    <mergeCell ref="B10:C10"/>
    <mergeCell ref="D10:D11"/>
    <mergeCell ref="E10:G10"/>
    <mergeCell ref="H10:J10"/>
    <mergeCell ref="K10:M10"/>
  </mergeCells>
  <printOptions horizontalCentered="1"/>
  <pageMargins left="3.937007874015748E-2" right="3.937007874015748E-2" top="3.937007874015748E-2" bottom="3.937007874015748E-2" header="3.937007874015748E-2" footer="3.937007874015748E-2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05.08.2024</vt:lpstr>
      <vt:lpstr>'05.08.2024'!Область_печати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Инспектор-ЖКХ</cp:lastModifiedBy>
  <dcterms:created xsi:type="dcterms:W3CDTF">2024-07-22T12:40:10Z</dcterms:created>
  <dcterms:modified xsi:type="dcterms:W3CDTF">2024-08-01T08:17:50Z</dcterms:modified>
</cp:coreProperties>
</file>